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V PROVISOIRES 2023_2024\"/>
    </mc:Choice>
  </mc:AlternateContent>
  <xr:revisionPtr revIDLastSave="0" documentId="13_ncr:1_{A3DF994C-617C-4652-98B2-492B3B1730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definedNames>
    <definedName name="_xlnm._FilterDatabase" localSheetId="0" hidden="1">Feuil1!$A$13:$BZ$29</definedName>
  </definedNames>
  <calcPr calcId="191029"/>
</workbook>
</file>

<file path=xl/calcChain.xml><?xml version="1.0" encoding="utf-8"?>
<calcChain xmlns="http://schemas.openxmlformats.org/spreadsheetml/2006/main">
  <c r="BH15" i="1" l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14" i="1"/>
  <c r="AI15" i="1" l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14" i="1"/>
  <c r="AI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4" i="1"/>
  <c r="AM28" i="1" l="1"/>
  <c r="AM24" i="1"/>
  <c r="AM16" i="1"/>
  <c r="AM20" i="1"/>
  <c r="AM27" i="1"/>
  <c r="AM23" i="1"/>
  <c r="AM19" i="1"/>
  <c r="AM15" i="1"/>
  <c r="AM29" i="1"/>
  <c r="AM25" i="1"/>
  <c r="AM21" i="1"/>
  <c r="AM17" i="1"/>
  <c r="AM14" i="1"/>
  <c r="AM26" i="1"/>
  <c r="AM22" i="1"/>
  <c r="AM18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14" i="1"/>
  <c r="AR15" i="1"/>
  <c r="BT15" i="1" s="1"/>
  <c r="AR16" i="1"/>
  <c r="AR17" i="1"/>
  <c r="BT17" i="1" s="1"/>
  <c r="AR18" i="1"/>
  <c r="AR19" i="1"/>
  <c r="AR20" i="1"/>
  <c r="BT20" i="1" s="1"/>
  <c r="AR21" i="1"/>
  <c r="AR22" i="1"/>
  <c r="AR23" i="1"/>
  <c r="AR24" i="1"/>
  <c r="BT24" i="1" s="1"/>
  <c r="AR25" i="1"/>
  <c r="AR26" i="1"/>
  <c r="AR27" i="1"/>
  <c r="AR28" i="1"/>
  <c r="AR29" i="1"/>
  <c r="AR14" i="1"/>
  <c r="BT28" i="1" l="1"/>
  <c r="BX28" i="1" s="1"/>
  <c r="BT26" i="1"/>
  <c r="BX26" i="1" s="1"/>
  <c r="BT22" i="1"/>
  <c r="BX22" i="1" s="1"/>
  <c r="BT18" i="1"/>
  <c r="BX18" i="1" s="1"/>
  <c r="BT29" i="1"/>
  <c r="BX29" i="1" s="1"/>
  <c r="BT25" i="1"/>
  <c r="BX25" i="1" s="1"/>
  <c r="BT21" i="1"/>
  <c r="BX21" i="1" s="1"/>
  <c r="BT16" i="1"/>
  <c r="BX16" i="1" s="1"/>
  <c r="BT27" i="1"/>
  <c r="BX27" i="1" s="1"/>
  <c r="BT23" i="1"/>
  <c r="BX23" i="1" s="1"/>
  <c r="BT19" i="1"/>
  <c r="BX19" i="1" s="1"/>
  <c r="BX17" i="1"/>
  <c r="BX20" i="1"/>
  <c r="BX24" i="1"/>
  <c r="BT14" i="1"/>
  <c r="BX14" i="1" s="1"/>
  <c r="BX15" i="1"/>
</calcChain>
</file>

<file path=xl/sharedStrings.xml><?xml version="1.0" encoding="utf-8"?>
<sst xmlns="http://schemas.openxmlformats.org/spreadsheetml/2006/main" count="518" uniqueCount="135">
  <si>
    <t>Université Félix Houphouet Boigny</t>
  </si>
  <si>
    <t>ANNEE UNIVERSITAIRE</t>
  </si>
  <si>
    <t>UFR</t>
  </si>
  <si>
    <t>MENTION</t>
  </si>
  <si>
    <t>PARCOURS</t>
  </si>
  <si>
    <t>NIVEAU</t>
  </si>
  <si>
    <t>SEMESTRE 1</t>
  </si>
  <si>
    <t>SEMESTRE 2</t>
  </si>
  <si>
    <t>RESULTATS ANNUELS</t>
  </si>
  <si>
    <t>Résultats semestriels</t>
  </si>
  <si>
    <t>N° d'ordre</t>
  </si>
  <si>
    <t>IP</t>
  </si>
  <si>
    <t>NCE</t>
  </si>
  <si>
    <t>Nom</t>
  </si>
  <si>
    <t>Prénoms</t>
  </si>
  <si>
    <t>Date de naissance</t>
  </si>
  <si>
    <t>Lieu de naissance</t>
  </si>
  <si>
    <t>Sexe</t>
  </si>
  <si>
    <t>Nationalité</t>
  </si>
  <si>
    <t>Année d'obtention</t>
  </si>
  <si>
    <t>Session</t>
  </si>
  <si>
    <t>Moyenne</t>
  </si>
  <si>
    <t>Moy_Sem</t>
  </si>
  <si>
    <t>Credits</t>
  </si>
  <si>
    <t>Décision</t>
  </si>
  <si>
    <t>Total Crédits</t>
  </si>
  <si>
    <t>Décision de fin d'année</t>
  </si>
  <si>
    <t>AKAG0610010001</t>
  </si>
  <si>
    <t>CI0120398252</t>
  </si>
  <si>
    <t>AKAFFOU</t>
  </si>
  <si>
    <t>GNANINI RAPHAEL</t>
  </si>
  <si>
    <t>HIRE</t>
  </si>
  <si>
    <t>BOGS2012010001</t>
  </si>
  <si>
    <t>BOGA</t>
  </si>
  <si>
    <t>SERGES PACOME</t>
  </si>
  <si>
    <t>BIAKOU / OURAGAHIO</t>
  </si>
  <si>
    <t>CISV0904000001</t>
  </si>
  <si>
    <t>CISSE</t>
  </si>
  <si>
    <t>VACOULAZE BEMA</t>
  </si>
  <si>
    <t>DALOA</t>
  </si>
  <si>
    <t>DIAA2312980002</t>
  </si>
  <si>
    <t>CI0121391400</t>
  </si>
  <si>
    <t>DIAGNE</t>
  </si>
  <si>
    <t>AMANI ELYSEE</t>
  </si>
  <si>
    <t>DIVO</t>
  </si>
  <si>
    <t>DIAM1807000001</t>
  </si>
  <si>
    <t>CI0121392678</t>
  </si>
  <si>
    <t>DIALLO</t>
  </si>
  <si>
    <t>MATOGOMA CATHERINE</t>
  </si>
  <si>
    <t>KOUADIOKRO / BOTRO</t>
  </si>
  <si>
    <t>DIAA0608980002</t>
  </si>
  <si>
    <t>CI0122421673</t>
  </si>
  <si>
    <t>DIAMALA</t>
  </si>
  <si>
    <t>ADOM PASCAL</t>
  </si>
  <si>
    <t>NIABLE / ABENGOUROU</t>
  </si>
  <si>
    <t>GBOG1606010001</t>
  </si>
  <si>
    <t>CI0119388464</t>
  </si>
  <si>
    <t>GBOHO</t>
  </si>
  <si>
    <t>GOENTOUO LUCRECE</t>
  </si>
  <si>
    <t>KOUK2011950007</t>
  </si>
  <si>
    <t>CI0115291559</t>
  </si>
  <si>
    <t>KOUAME</t>
  </si>
  <si>
    <t>KOUAME SERGE ARMAND</t>
  </si>
  <si>
    <t>KOUETINFLA</t>
  </si>
  <si>
    <t>KOUT2206010001</t>
  </si>
  <si>
    <t>CI0120382573</t>
  </si>
  <si>
    <t>KOUASSI</t>
  </si>
  <si>
    <t>TANOH ALANE LIONEL</t>
  </si>
  <si>
    <t>MANT2701970001</t>
  </si>
  <si>
    <t>CI0119362776</t>
  </si>
  <si>
    <t>MANIGA</t>
  </si>
  <si>
    <t>TOGBA ALLASSANE</t>
  </si>
  <si>
    <t>BOROTOU-KORO</t>
  </si>
  <si>
    <t>OUATTARA</t>
  </si>
  <si>
    <t>MAKA</t>
  </si>
  <si>
    <t>SANS2901020001</t>
  </si>
  <si>
    <t>SANOGO</t>
  </si>
  <si>
    <t>SIE SOULEYMANE</t>
  </si>
  <si>
    <t xml:space="preserve">ABOBO / ABIDJAN </t>
  </si>
  <si>
    <t>TOUM1608990001</t>
  </si>
  <si>
    <t>CI0120383445</t>
  </si>
  <si>
    <t>TOURE</t>
  </si>
  <si>
    <t>MAMADOU</t>
  </si>
  <si>
    <t>KOKO-BOUAKE</t>
  </si>
  <si>
    <t>TRAA1001990001</t>
  </si>
  <si>
    <t>TRAORE</t>
  </si>
  <si>
    <t>AWA</t>
  </si>
  <si>
    <t>TENGRELA</t>
  </si>
  <si>
    <t>YAOK0510970003</t>
  </si>
  <si>
    <t>CI0121396884</t>
  </si>
  <si>
    <t>YAO</t>
  </si>
  <si>
    <t>KOUAKOU ELYSEE</t>
  </si>
  <si>
    <t>DIVO / RCI</t>
  </si>
  <si>
    <t>YOBK1011010001</t>
  </si>
  <si>
    <t>YOBOUE</t>
  </si>
  <si>
    <t>KADJA SARA</t>
  </si>
  <si>
    <t>YOPOUGON</t>
  </si>
  <si>
    <t>M</t>
  </si>
  <si>
    <t>F</t>
  </si>
  <si>
    <t>ABENGOUROU</t>
  </si>
  <si>
    <t>CI0124441942</t>
  </si>
  <si>
    <t>CI0124441762</t>
  </si>
  <si>
    <t>CI0124441905</t>
  </si>
  <si>
    <t>CI0124441943</t>
  </si>
  <si>
    <t>CI0124441761</t>
  </si>
  <si>
    <t>SCIENCES DE LA TERRE</t>
  </si>
  <si>
    <t>MASTER 1</t>
  </si>
  <si>
    <t>UE 1: (GST2101: GEOLOGIESTRUCTURALE )</t>
  </si>
  <si>
    <t>UE 2: (HYD2101: HYDROLOGIE ET HYDROGEOLOGIE)</t>
  </si>
  <si>
    <t>UE 3: (PEG2101:PEDOLOGIE ET GEOTECHNIQUE)</t>
  </si>
  <si>
    <t>UE 4: (GMG:2101:GEOMATERIAUX  ET GEOPHYSIQUE)</t>
  </si>
  <si>
    <t>UE 5: (GDB2101:GEODYNAMIQUE DES BASSINS)</t>
  </si>
  <si>
    <t>UE 6: (ECT2101: ECOLE DE TERRAIN)</t>
  </si>
  <si>
    <t xml:space="preserve">UE 7: (GEE2101:GEO ENVIRONNEMENT) </t>
  </si>
  <si>
    <t>UE 1: (MPR2152:MATIERES PREMIERES)</t>
  </si>
  <si>
    <t>UE 3 : (MEC2152: MECANIQUE)</t>
  </si>
  <si>
    <t>UE 4: (PMA2152: PROPRIETES DES MATERIAUX)</t>
  </si>
  <si>
    <t>UE 5: (MFO2152: MISE EN FORME DES MATERIAUX)</t>
  </si>
  <si>
    <t>UE 6: (ACTIVITES AU LABORATOIRE)</t>
  </si>
  <si>
    <t xml:space="preserve">GEOMATERIAUX </t>
  </si>
  <si>
    <t>2023-2024</t>
  </si>
  <si>
    <t>Ivoirienne</t>
  </si>
  <si>
    <t>UE 7: (DES2152: DESSIN)</t>
  </si>
  <si>
    <t>UE 2: (MAT2152:MATERIAUX)</t>
  </si>
  <si>
    <t>Credit</t>
  </si>
  <si>
    <t>credit</t>
  </si>
  <si>
    <t xml:space="preserve">Credit </t>
  </si>
  <si>
    <t>Admis</t>
  </si>
  <si>
    <t>Ajourné</t>
  </si>
  <si>
    <t>Crédits</t>
  </si>
  <si>
    <t>Autorisé</t>
  </si>
  <si>
    <t>SAN PEDRO</t>
  </si>
  <si>
    <t>OUAM0408980001</t>
  </si>
  <si>
    <t>CI0124442762</t>
  </si>
  <si>
    <t>SCIENCES DE LA TERRE ET DES RESSOURCES MINIERES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</si>
</sst>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shrinkToFit="1"/>
    </xf>
    <xf numFmtId="1" fontId="0" fillId="0" borderId="1" xfId="0" applyNumberFormat="1" applyBorder="1" applyAlignment="1">
      <alignment horizontal="center" vertical="center" shrinkToFit="1"/>
    </xf>
    <xf numFmtId="164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Z29"/>
  <sheetViews>
    <sheetView tabSelected="1" workbookViewId="0">
      <selection activeCell="E5" sqref="E5:M5"/>
    </sheetView>
  </sheetViews>
  <sheetFormatPr baseColWidth="10" defaultRowHeight="15" x14ac:dyDescent="0.25"/>
  <cols>
    <col min="1" max="1" width="7.7109375" customWidth="1"/>
    <col min="2" max="2" width="20.5703125" customWidth="1"/>
    <col min="3" max="3" width="13.7109375" customWidth="1"/>
    <col min="4" max="4" width="20.5703125" customWidth="1"/>
    <col min="5" max="5" width="27.5703125" customWidth="1"/>
    <col min="6" max="6" width="13.5703125" customWidth="1"/>
    <col min="7" max="7" width="21.42578125" bestFit="1" customWidth="1"/>
    <col min="8" max="8" width="9.5703125" bestFit="1" customWidth="1"/>
    <col min="9" max="9" width="15" bestFit="1" customWidth="1"/>
    <col min="10" max="10" width="13.5703125" bestFit="1" customWidth="1"/>
    <col min="11" max="11" width="9.42578125" customWidth="1"/>
    <col min="12" max="12" width="15.5703125" bestFit="1" customWidth="1"/>
    <col min="13" max="13" width="12" customWidth="1"/>
    <col min="14" max="14" width="13.5703125" bestFit="1" customWidth="1"/>
    <col min="15" max="15" width="13.5703125" customWidth="1"/>
    <col min="16" max="16" width="15.5703125" bestFit="1" customWidth="1"/>
    <col min="17" max="17" width="12.5703125" bestFit="1" customWidth="1"/>
    <col min="18" max="18" width="13.5703125" bestFit="1" customWidth="1"/>
    <col min="19" max="19" width="13.5703125" customWidth="1"/>
    <col min="20" max="20" width="15.5703125" bestFit="1" customWidth="1"/>
    <col min="21" max="21" width="12.5703125" bestFit="1" customWidth="1"/>
    <col min="22" max="22" width="13.5703125" bestFit="1" customWidth="1"/>
    <col min="23" max="23" width="13.5703125" customWidth="1"/>
    <col min="24" max="24" width="15.5703125" bestFit="1" customWidth="1"/>
    <col min="25" max="25" width="12.5703125" bestFit="1" customWidth="1"/>
    <col min="26" max="26" width="13.5703125" bestFit="1" customWidth="1"/>
    <col min="27" max="27" width="13.5703125" customWidth="1"/>
    <col min="28" max="28" width="15.5703125" bestFit="1" customWidth="1"/>
    <col min="29" max="29" width="12.5703125" bestFit="1" customWidth="1"/>
    <col min="30" max="31" width="11.85546875" customWidth="1"/>
    <col min="32" max="32" width="12" customWidth="1"/>
    <col min="33" max="33" width="8.7109375" customWidth="1"/>
    <col min="34" max="34" width="13.5703125" bestFit="1" customWidth="1"/>
    <col min="35" max="35" width="13.5703125" customWidth="1"/>
    <col min="36" max="36" width="12.7109375" customWidth="1"/>
    <col min="37" max="37" width="9.7109375" customWidth="1"/>
    <col min="38" max="38" width="12.42578125" bestFit="1" customWidth="1"/>
    <col min="39" max="39" width="11.85546875" style="20" bestFit="1" customWidth="1"/>
    <col min="40" max="40" width="12.140625" bestFit="1" customWidth="1"/>
    <col min="41" max="41" width="14.42578125" bestFit="1" customWidth="1"/>
    <col min="42" max="42" width="12.5703125" bestFit="1" customWidth="1"/>
    <col min="43" max="44" width="9.7109375" customWidth="1"/>
    <col min="46" max="46" width="8.85546875" customWidth="1"/>
    <col min="47" max="47" width="9.42578125" customWidth="1"/>
    <col min="48" max="48" width="7.42578125" customWidth="1"/>
    <col min="50" max="50" width="8.28515625" customWidth="1"/>
    <col min="51" max="52" width="9.42578125" customWidth="1"/>
    <col min="53" max="53" width="11.5703125" customWidth="1"/>
    <col min="54" max="54" width="8.140625" customWidth="1"/>
    <col min="55" max="56" width="10" customWidth="1"/>
    <col min="57" max="57" width="12" customWidth="1"/>
    <col min="58" max="58" width="8.28515625" customWidth="1"/>
    <col min="59" max="60" width="9.42578125" customWidth="1"/>
    <col min="61" max="61" width="10.7109375" customWidth="1"/>
    <col min="62" max="62" width="8.5703125" customWidth="1"/>
    <col min="66" max="66" width="8.140625" customWidth="1"/>
    <col min="70" max="70" width="8" customWidth="1"/>
    <col min="72" max="72" width="9.85546875" customWidth="1"/>
    <col min="73" max="73" width="10" customWidth="1"/>
    <col min="75" max="75" width="9.7109375" customWidth="1"/>
    <col min="76" max="76" width="11.42578125" style="20"/>
  </cols>
  <sheetData>
    <row r="2" spans="1:78" ht="20.25" x14ac:dyDescent="0.3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4" spans="1:78" ht="19.149999999999999" customHeight="1" x14ac:dyDescent="0.25">
      <c r="D4" s="1" t="s">
        <v>1</v>
      </c>
      <c r="E4" s="63" t="s">
        <v>120</v>
      </c>
      <c r="F4" s="64"/>
      <c r="G4" s="64"/>
      <c r="H4" s="64"/>
      <c r="I4" s="64"/>
      <c r="J4" s="64"/>
      <c r="K4" s="64"/>
      <c r="L4" s="64"/>
      <c r="M4" s="65"/>
    </row>
    <row r="5" spans="1:78" ht="20.45" customHeight="1" x14ac:dyDescent="0.25">
      <c r="D5" s="1" t="s">
        <v>2</v>
      </c>
      <c r="E5" s="63" t="s">
        <v>134</v>
      </c>
      <c r="F5" s="64"/>
      <c r="G5" s="64"/>
      <c r="H5" s="64"/>
      <c r="I5" s="64"/>
      <c r="J5" s="64"/>
      <c r="K5" s="64"/>
      <c r="L5" s="64"/>
      <c r="M5" s="65"/>
    </row>
    <row r="6" spans="1:78" ht="21" customHeight="1" x14ac:dyDescent="0.25">
      <c r="D6" s="1" t="s">
        <v>3</v>
      </c>
      <c r="E6" s="44" t="s">
        <v>105</v>
      </c>
      <c r="F6" s="45"/>
      <c r="G6" s="45"/>
      <c r="H6" s="45"/>
      <c r="I6" s="45"/>
      <c r="J6" s="45"/>
      <c r="K6" s="45"/>
      <c r="L6" s="45"/>
      <c r="M6" s="46"/>
    </row>
    <row r="7" spans="1:78" ht="20.45" customHeight="1" x14ac:dyDescent="0.25">
      <c r="D7" s="1" t="s">
        <v>4</v>
      </c>
      <c r="E7" s="66" t="s">
        <v>119</v>
      </c>
      <c r="F7" s="66"/>
      <c r="G7" s="66"/>
      <c r="H7" s="66"/>
      <c r="I7" s="66"/>
      <c r="J7" s="66"/>
      <c r="K7" s="66"/>
      <c r="L7" s="66"/>
      <c r="M7" s="66"/>
    </row>
    <row r="8" spans="1:78" ht="18.600000000000001" customHeight="1" x14ac:dyDescent="0.25">
      <c r="D8" s="1" t="s">
        <v>5</v>
      </c>
      <c r="E8" s="44" t="s">
        <v>106</v>
      </c>
      <c r="F8" s="45"/>
      <c r="G8" s="45"/>
      <c r="H8" s="45"/>
      <c r="I8" s="45"/>
      <c r="J8" s="45"/>
      <c r="K8" s="45"/>
      <c r="L8" s="45"/>
      <c r="M8" s="46"/>
    </row>
    <row r="11" spans="1:78" s="2" customFormat="1" ht="16.5" x14ac:dyDescent="0.3">
      <c r="J11" s="50" t="s">
        <v>6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2"/>
      <c r="AQ11" s="41" t="s">
        <v>7</v>
      </c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3"/>
      <c r="BX11" s="34" t="s">
        <v>8</v>
      </c>
      <c r="BY11" s="34"/>
    </row>
    <row r="12" spans="1:78" s="2" customFormat="1" ht="35.25" customHeight="1" x14ac:dyDescent="0.3">
      <c r="J12" s="53" t="s">
        <v>107</v>
      </c>
      <c r="K12" s="54"/>
      <c r="L12" s="54"/>
      <c r="M12" s="55"/>
      <c r="N12" s="56" t="s">
        <v>108</v>
      </c>
      <c r="O12" s="57"/>
      <c r="P12" s="57"/>
      <c r="Q12" s="58"/>
      <c r="R12" s="53" t="s">
        <v>109</v>
      </c>
      <c r="S12" s="54"/>
      <c r="T12" s="54"/>
      <c r="U12" s="55"/>
      <c r="V12" s="56" t="s">
        <v>110</v>
      </c>
      <c r="W12" s="57"/>
      <c r="X12" s="57"/>
      <c r="Y12" s="58"/>
      <c r="Z12" s="56" t="s">
        <v>111</v>
      </c>
      <c r="AA12" s="57"/>
      <c r="AB12" s="57"/>
      <c r="AC12" s="58"/>
      <c r="AD12" s="47" t="s">
        <v>112</v>
      </c>
      <c r="AE12" s="48"/>
      <c r="AF12" s="48"/>
      <c r="AG12" s="49"/>
      <c r="AH12" s="59" t="s">
        <v>113</v>
      </c>
      <c r="AI12" s="60"/>
      <c r="AJ12" s="60"/>
      <c r="AK12" s="61"/>
      <c r="AL12" s="47" t="s">
        <v>9</v>
      </c>
      <c r="AM12" s="48"/>
      <c r="AN12" s="48"/>
      <c r="AO12" s="48"/>
      <c r="AP12" s="49"/>
      <c r="AQ12" s="35" t="s">
        <v>114</v>
      </c>
      <c r="AR12" s="36"/>
      <c r="AS12" s="36"/>
      <c r="AT12" s="37"/>
      <c r="AU12" s="38" t="s">
        <v>123</v>
      </c>
      <c r="AV12" s="39"/>
      <c r="AW12" s="39"/>
      <c r="AX12" s="40"/>
      <c r="AY12" s="38" t="s">
        <v>115</v>
      </c>
      <c r="AZ12" s="39"/>
      <c r="BA12" s="39"/>
      <c r="BB12" s="40"/>
      <c r="BC12" s="35" t="s">
        <v>116</v>
      </c>
      <c r="BD12" s="36"/>
      <c r="BE12" s="36"/>
      <c r="BF12" s="37"/>
      <c r="BG12" s="35" t="s">
        <v>117</v>
      </c>
      <c r="BH12" s="36"/>
      <c r="BI12" s="36"/>
      <c r="BJ12" s="37"/>
      <c r="BK12" s="35" t="s">
        <v>118</v>
      </c>
      <c r="BL12" s="36"/>
      <c r="BM12" s="36"/>
      <c r="BN12" s="37"/>
      <c r="BO12" s="38" t="s">
        <v>122</v>
      </c>
      <c r="BP12" s="39"/>
      <c r="BQ12" s="39"/>
      <c r="BR12" s="40"/>
      <c r="BS12" s="38" t="s">
        <v>9</v>
      </c>
      <c r="BT12" s="39"/>
      <c r="BU12" s="39"/>
      <c r="BV12" s="39"/>
      <c r="BW12" s="40"/>
      <c r="BX12" s="34"/>
      <c r="BY12" s="34"/>
    </row>
    <row r="13" spans="1:78" s="6" customFormat="1" ht="49.5" x14ac:dyDescent="0.25">
      <c r="A13" s="3" t="s">
        <v>10</v>
      </c>
      <c r="B13" s="3" t="s">
        <v>11</v>
      </c>
      <c r="C13" s="3" t="s">
        <v>12</v>
      </c>
      <c r="D13" s="3" t="s">
        <v>13</v>
      </c>
      <c r="E13" s="3" t="s">
        <v>14</v>
      </c>
      <c r="F13" s="3" t="s">
        <v>15</v>
      </c>
      <c r="G13" s="3" t="s">
        <v>16</v>
      </c>
      <c r="H13" s="3" t="s">
        <v>17</v>
      </c>
      <c r="I13" s="3" t="s">
        <v>18</v>
      </c>
      <c r="J13" s="4" t="s">
        <v>21</v>
      </c>
      <c r="K13" s="4" t="s">
        <v>124</v>
      </c>
      <c r="L13" s="4" t="s">
        <v>19</v>
      </c>
      <c r="M13" s="16" t="s">
        <v>20</v>
      </c>
      <c r="N13" s="4" t="s">
        <v>21</v>
      </c>
      <c r="O13" s="4"/>
      <c r="P13" s="4" t="s">
        <v>19</v>
      </c>
      <c r="Q13" s="4" t="s">
        <v>20</v>
      </c>
      <c r="R13" s="4" t="s">
        <v>21</v>
      </c>
      <c r="S13" s="4"/>
      <c r="T13" s="4" t="s">
        <v>19</v>
      </c>
      <c r="U13" s="16" t="s">
        <v>20</v>
      </c>
      <c r="V13" s="4" t="s">
        <v>21</v>
      </c>
      <c r="W13" s="4"/>
      <c r="X13" s="4" t="s">
        <v>19</v>
      </c>
      <c r="Y13" s="4" t="s">
        <v>20</v>
      </c>
      <c r="Z13" s="4" t="s">
        <v>21</v>
      </c>
      <c r="AA13" s="4"/>
      <c r="AB13" s="4" t="s">
        <v>19</v>
      </c>
      <c r="AC13" s="4" t="s">
        <v>20</v>
      </c>
      <c r="AD13" s="4" t="s">
        <v>21</v>
      </c>
      <c r="AE13" s="4" t="s">
        <v>129</v>
      </c>
      <c r="AF13" s="4" t="s">
        <v>19</v>
      </c>
      <c r="AG13" s="4" t="s">
        <v>20</v>
      </c>
      <c r="AH13" s="4" t="s">
        <v>21</v>
      </c>
      <c r="AI13" s="4" t="s">
        <v>129</v>
      </c>
      <c r="AJ13" s="4" t="s">
        <v>19</v>
      </c>
      <c r="AK13" s="16" t="s">
        <v>20</v>
      </c>
      <c r="AL13" s="4" t="s">
        <v>22</v>
      </c>
      <c r="AM13" s="4" t="s">
        <v>23</v>
      </c>
      <c r="AN13" s="4" t="s">
        <v>24</v>
      </c>
      <c r="AO13" s="4" t="s">
        <v>19</v>
      </c>
      <c r="AP13" s="4" t="s">
        <v>20</v>
      </c>
      <c r="AQ13" s="4" t="s">
        <v>21</v>
      </c>
      <c r="AR13" s="4" t="s">
        <v>124</v>
      </c>
      <c r="AS13" s="4" t="s">
        <v>19</v>
      </c>
      <c r="AT13" s="4" t="s">
        <v>20</v>
      </c>
      <c r="AU13" s="4" t="s">
        <v>21</v>
      </c>
      <c r="AV13" s="4" t="s">
        <v>124</v>
      </c>
      <c r="AW13" s="4" t="s">
        <v>19</v>
      </c>
      <c r="AX13" s="4" t="s">
        <v>20</v>
      </c>
      <c r="AY13" s="4" t="s">
        <v>21</v>
      </c>
      <c r="AZ13" s="4" t="s">
        <v>125</v>
      </c>
      <c r="BA13" s="4" t="s">
        <v>19</v>
      </c>
      <c r="BB13" s="16" t="s">
        <v>20</v>
      </c>
      <c r="BC13" s="4" t="s">
        <v>21</v>
      </c>
      <c r="BD13" s="4" t="s">
        <v>124</v>
      </c>
      <c r="BE13" s="4" t="s">
        <v>19</v>
      </c>
      <c r="BF13" s="4" t="s">
        <v>20</v>
      </c>
      <c r="BG13" s="4" t="s">
        <v>21</v>
      </c>
      <c r="BH13" s="4"/>
      <c r="BI13" s="4" t="s">
        <v>19</v>
      </c>
      <c r="BJ13" s="4" t="s">
        <v>20</v>
      </c>
      <c r="BK13" s="4" t="s">
        <v>21</v>
      </c>
      <c r="BL13" s="4" t="s">
        <v>126</v>
      </c>
      <c r="BM13" s="4" t="s">
        <v>19</v>
      </c>
      <c r="BN13" s="4" t="s">
        <v>20</v>
      </c>
      <c r="BO13" s="4" t="s">
        <v>21</v>
      </c>
      <c r="BP13" s="4" t="s">
        <v>124</v>
      </c>
      <c r="BQ13" s="4" t="s">
        <v>19</v>
      </c>
      <c r="BR13" s="4" t="s">
        <v>20</v>
      </c>
      <c r="BS13" s="4" t="s">
        <v>22</v>
      </c>
      <c r="BT13" s="4" t="s">
        <v>23</v>
      </c>
      <c r="BU13" s="4" t="s">
        <v>24</v>
      </c>
      <c r="BV13" s="4" t="s">
        <v>19</v>
      </c>
      <c r="BW13" s="4" t="s">
        <v>20</v>
      </c>
      <c r="BX13" s="4" t="s">
        <v>25</v>
      </c>
      <c r="BY13" s="4" t="s">
        <v>26</v>
      </c>
      <c r="BZ13" s="5"/>
    </row>
    <row r="14" spans="1:78" ht="16.5" x14ac:dyDescent="0.3">
      <c r="A14" s="8">
        <v>1</v>
      </c>
      <c r="B14" s="8" t="s">
        <v>27</v>
      </c>
      <c r="C14" s="8" t="s">
        <v>28</v>
      </c>
      <c r="D14" s="9" t="s">
        <v>29</v>
      </c>
      <c r="E14" s="9" t="s">
        <v>30</v>
      </c>
      <c r="F14" s="10">
        <v>37170</v>
      </c>
      <c r="G14" s="8" t="s">
        <v>31</v>
      </c>
      <c r="H14" s="8" t="s">
        <v>97</v>
      </c>
      <c r="I14" s="8" t="s">
        <v>121</v>
      </c>
      <c r="J14" s="22">
        <v>10.274999999999999</v>
      </c>
      <c r="K14" s="23">
        <f>IF(J14&gt;=10,4,0)</f>
        <v>4</v>
      </c>
      <c r="L14" s="18" t="s">
        <v>120</v>
      </c>
      <c r="M14" s="17">
        <v>1</v>
      </c>
      <c r="N14" s="22">
        <v>11.515999999999998</v>
      </c>
      <c r="O14" s="23">
        <f>IF(N14&gt;=10,4,0)</f>
        <v>4</v>
      </c>
      <c r="P14" s="17" t="s">
        <v>120</v>
      </c>
      <c r="Q14" s="17">
        <v>2</v>
      </c>
      <c r="R14" s="22">
        <v>11</v>
      </c>
      <c r="S14" s="23">
        <f>IF(R14&gt;=10,5,0)</f>
        <v>5</v>
      </c>
      <c r="T14" s="17" t="s">
        <v>120</v>
      </c>
      <c r="U14" s="17">
        <v>2</v>
      </c>
      <c r="V14" s="24">
        <v>10.944444444444443</v>
      </c>
      <c r="W14" s="25">
        <f>IF(V14&gt;=10,6,0)</f>
        <v>6</v>
      </c>
      <c r="X14" s="7" t="s">
        <v>120</v>
      </c>
      <c r="Y14" s="17">
        <v>1</v>
      </c>
      <c r="Z14" s="22">
        <v>12.85</v>
      </c>
      <c r="AA14" s="23">
        <f>IF(Z14&gt;=10,4,0)</f>
        <v>4</v>
      </c>
      <c r="AB14" s="17" t="s">
        <v>120</v>
      </c>
      <c r="AC14" s="17">
        <v>1</v>
      </c>
      <c r="AD14" s="26">
        <v>12.5</v>
      </c>
      <c r="AE14" s="27">
        <f>IF(AD14&gt;=10,4,0)</f>
        <v>4</v>
      </c>
      <c r="AF14" s="17" t="s">
        <v>120</v>
      </c>
      <c r="AG14" s="17">
        <v>1</v>
      </c>
      <c r="AH14" s="22">
        <v>12.333333333333334</v>
      </c>
      <c r="AI14" s="23">
        <f>IF(AH14&gt;=10,3,0)</f>
        <v>3</v>
      </c>
      <c r="AJ14" s="17" t="s">
        <v>120</v>
      </c>
      <c r="AK14" s="17">
        <v>2</v>
      </c>
      <c r="AL14" s="22">
        <f>(AH14*3+AD14*4+Z14*4+V14*6+R14*5+N14*4+J14*4)/30</f>
        <v>11.541022222222223</v>
      </c>
      <c r="AM14" s="21">
        <f>AI14+AE14+AA14+W14+S14+O14+K14</f>
        <v>30</v>
      </c>
      <c r="AN14" s="7" t="s">
        <v>127</v>
      </c>
      <c r="AO14" s="7" t="s">
        <v>120</v>
      </c>
      <c r="AP14" s="7">
        <v>2</v>
      </c>
      <c r="AQ14" s="28">
        <v>11.8</v>
      </c>
      <c r="AR14" s="29">
        <f>IF(AQ14&gt;=10,5,0)</f>
        <v>5</v>
      </c>
      <c r="AS14" s="8" t="s">
        <v>120</v>
      </c>
      <c r="AT14" s="18">
        <v>2</v>
      </c>
      <c r="AU14" s="28">
        <v>12.875</v>
      </c>
      <c r="AV14" s="29">
        <f>IF(AU14&gt;=10,4,0)</f>
        <v>4</v>
      </c>
      <c r="AW14" s="17" t="s">
        <v>120</v>
      </c>
      <c r="AX14" s="17">
        <v>1</v>
      </c>
      <c r="AY14" s="22">
        <v>7.4</v>
      </c>
      <c r="AZ14" s="23">
        <f>IF(AY14&gt;=10,5,0)</f>
        <v>0</v>
      </c>
      <c r="BA14" s="17" t="s">
        <v>120</v>
      </c>
      <c r="BB14" s="17">
        <v>2</v>
      </c>
      <c r="BC14" s="22">
        <v>14.666666666666666</v>
      </c>
      <c r="BD14" s="23">
        <f>IF(BC14&gt;=10,4,0)</f>
        <v>4</v>
      </c>
      <c r="BE14" s="17" t="s">
        <v>120</v>
      </c>
      <c r="BF14" s="17">
        <v>1</v>
      </c>
      <c r="BG14" s="22">
        <v>12.25</v>
      </c>
      <c r="BH14" s="23">
        <f>IF(BG14&gt;=10,4,0)</f>
        <v>4</v>
      </c>
      <c r="BI14" s="17" t="s">
        <v>120</v>
      </c>
      <c r="BJ14" s="17">
        <v>1</v>
      </c>
      <c r="BK14" s="22">
        <v>12</v>
      </c>
      <c r="BL14" s="23">
        <f>IF(BK14&gt;=10,4,0)</f>
        <v>4</v>
      </c>
      <c r="BM14" s="17" t="s">
        <v>120</v>
      </c>
      <c r="BN14" s="17">
        <v>1</v>
      </c>
      <c r="BO14" s="22">
        <v>11.5</v>
      </c>
      <c r="BP14" s="17">
        <f>IF(BO14&gt;=10,4,0)</f>
        <v>4</v>
      </c>
      <c r="BQ14" s="7" t="s">
        <v>120</v>
      </c>
      <c r="BR14" s="17">
        <v>1</v>
      </c>
      <c r="BS14" s="22">
        <f>(AQ14*5+AU14*4+AY14*5+BC14*4+BG14*4+BK14*4+BO14*4)/30</f>
        <v>11.638888888888888</v>
      </c>
      <c r="BT14" s="23">
        <f>AR14+AV14+AZ14+BD14+BH14+BL14+BP14</f>
        <v>25</v>
      </c>
      <c r="BU14" s="7" t="s">
        <v>128</v>
      </c>
      <c r="BV14" s="7" t="s">
        <v>120</v>
      </c>
      <c r="BW14" s="7">
        <v>2</v>
      </c>
      <c r="BX14" s="21">
        <f>BT14+AM14</f>
        <v>55</v>
      </c>
      <c r="BY14" s="7" t="s">
        <v>130</v>
      </c>
    </row>
    <row r="15" spans="1:78" ht="16.5" x14ac:dyDescent="0.3">
      <c r="A15" s="11">
        <v>2</v>
      </c>
      <c r="B15" s="12" t="s">
        <v>32</v>
      </c>
      <c r="C15" s="11" t="s">
        <v>103</v>
      </c>
      <c r="D15" s="9" t="s">
        <v>33</v>
      </c>
      <c r="E15" s="9" t="s">
        <v>34</v>
      </c>
      <c r="F15" s="13">
        <v>37245</v>
      </c>
      <c r="G15" s="12" t="s">
        <v>35</v>
      </c>
      <c r="H15" s="8" t="s">
        <v>97</v>
      </c>
      <c r="I15" s="8" t="s">
        <v>121</v>
      </c>
      <c r="J15" s="22">
        <v>11.95</v>
      </c>
      <c r="K15" s="23">
        <f t="shared" ref="K15:K29" si="0">IF(J15&gt;=10,4,0)</f>
        <v>4</v>
      </c>
      <c r="L15" s="18" t="s">
        <v>120</v>
      </c>
      <c r="M15" s="17">
        <v>1</v>
      </c>
      <c r="N15" s="22">
        <v>12.509</v>
      </c>
      <c r="O15" s="23">
        <f t="shared" ref="O15:O29" si="1">IF(N15&gt;=10,4,0)</f>
        <v>4</v>
      </c>
      <c r="P15" s="17" t="s">
        <v>120</v>
      </c>
      <c r="Q15" s="17">
        <v>1</v>
      </c>
      <c r="R15" s="30">
        <v>11</v>
      </c>
      <c r="S15" s="23">
        <f t="shared" ref="S15:S29" si="2">IF(R15&gt;=10,5,0)</f>
        <v>5</v>
      </c>
      <c r="T15" s="17" t="s">
        <v>120</v>
      </c>
      <c r="U15" s="31">
        <v>1</v>
      </c>
      <c r="V15" s="24">
        <v>11.161111111111111</v>
      </c>
      <c r="W15" s="25">
        <f t="shared" ref="W15:W29" si="3">IF(V15&gt;=10,6,0)</f>
        <v>6</v>
      </c>
      <c r="X15" s="7" t="s">
        <v>120</v>
      </c>
      <c r="Y15" s="17">
        <v>1</v>
      </c>
      <c r="Z15" s="22">
        <v>11.975000000000001</v>
      </c>
      <c r="AA15" s="23">
        <f t="shared" ref="AA15:AA29" si="4">IF(Z15&gt;=10,4,0)</f>
        <v>4</v>
      </c>
      <c r="AB15" s="17" t="s">
        <v>120</v>
      </c>
      <c r="AC15" s="17">
        <v>1</v>
      </c>
      <c r="AD15" s="32">
        <v>12.5</v>
      </c>
      <c r="AE15" s="27">
        <f t="shared" ref="AE15:AE29" si="5">IF(AD15&gt;=10,4,0)</f>
        <v>4</v>
      </c>
      <c r="AF15" s="17" t="s">
        <v>120</v>
      </c>
      <c r="AG15" s="17">
        <v>1</v>
      </c>
      <c r="AH15" s="24">
        <v>11.666666666666666</v>
      </c>
      <c r="AI15" s="23">
        <f t="shared" ref="AI15:AI29" si="6">IF(AH15&gt;=10,3,0)</f>
        <v>3</v>
      </c>
      <c r="AJ15" s="17" t="s">
        <v>120</v>
      </c>
      <c r="AK15" s="17">
        <v>1</v>
      </c>
      <c r="AL15" s="22">
        <f t="shared" ref="AL15:AL29" si="7">(AH15*3+AD15*4+Z15*4+V15*6+R15*5+N15*4+J15*4)/30</f>
        <v>11.756755555555555</v>
      </c>
      <c r="AM15" s="21">
        <f t="shared" ref="AM15:AM29" si="8">AI15+AE15+AA15+W15+S15+O15+K15</f>
        <v>30</v>
      </c>
      <c r="AN15" s="7" t="s">
        <v>127</v>
      </c>
      <c r="AO15" s="7" t="s">
        <v>120</v>
      </c>
      <c r="AP15" s="7">
        <v>1</v>
      </c>
      <c r="AQ15" s="28">
        <v>11.8</v>
      </c>
      <c r="AR15" s="29">
        <f t="shared" ref="AR15:AR29" si="9">IF(AQ15&gt;=10,5,0)</f>
        <v>5</v>
      </c>
      <c r="AS15" s="8" t="s">
        <v>120</v>
      </c>
      <c r="AT15" s="18">
        <v>1</v>
      </c>
      <c r="AU15" s="28">
        <v>14</v>
      </c>
      <c r="AV15" s="29">
        <f t="shared" ref="AV15:AV29" si="10">IF(AU15&gt;=10,4,0)</f>
        <v>4</v>
      </c>
      <c r="AW15" s="17" t="s">
        <v>120</v>
      </c>
      <c r="AX15" s="17">
        <v>1</v>
      </c>
      <c r="AY15" s="22">
        <v>7.6</v>
      </c>
      <c r="AZ15" s="23">
        <f t="shared" ref="AZ15:AZ29" si="11">IF(AY15&gt;=10,5,0)</f>
        <v>0</v>
      </c>
      <c r="BA15" s="17" t="s">
        <v>120</v>
      </c>
      <c r="BB15" s="17">
        <v>2</v>
      </c>
      <c r="BC15" s="22">
        <v>14.666666666666666</v>
      </c>
      <c r="BD15" s="23">
        <f t="shared" ref="BD15:BD29" si="12">IF(BC15&gt;=10,4,0)</f>
        <v>4</v>
      </c>
      <c r="BE15" s="17" t="s">
        <v>120</v>
      </c>
      <c r="BF15" s="17">
        <v>1</v>
      </c>
      <c r="BG15" s="22">
        <v>13.3325</v>
      </c>
      <c r="BH15" s="23">
        <f t="shared" ref="BH15:BH29" si="13">IF(BG15&gt;=10,4,0)</f>
        <v>4</v>
      </c>
      <c r="BI15" s="17" t="s">
        <v>120</v>
      </c>
      <c r="BJ15" s="17">
        <v>1</v>
      </c>
      <c r="BK15" s="22">
        <v>14</v>
      </c>
      <c r="BL15" s="23">
        <f t="shared" ref="BL15:BL29" si="14">IF(BK15&gt;=10,4,0)</f>
        <v>4</v>
      </c>
      <c r="BM15" s="17" t="s">
        <v>120</v>
      </c>
      <c r="BN15" s="17">
        <v>1</v>
      </c>
      <c r="BO15" s="22">
        <v>13.5</v>
      </c>
      <c r="BP15" s="17">
        <f t="shared" ref="BP15:BP29" si="15">IF(BO15&gt;=10,4,0)</f>
        <v>4</v>
      </c>
      <c r="BQ15" s="7" t="s">
        <v>120</v>
      </c>
      <c r="BR15" s="17">
        <v>1</v>
      </c>
      <c r="BS15" s="22">
        <f t="shared" ref="BS15:BS29" si="16">(AQ15*5+AU15*4+AY15*5+BC15*4+BG15*4+BK15*4+BO15*4)/30</f>
        <v>12.499888888888888</v>
      </c>
      <c r="BT15" s="23">
        <f t="shared" ref="BT15:BT29" si="17">AR15+AV15+AZ15+BD15+BH15+BL15+BP15</f>
        <v>25</v>
      </c>
      <c r="BU15" s="7" t="s">
        <v>128</v>
      </c>
      <c r="BV15" s="7" t="s">
        <v>120</v>
      </c>
      <c r="BW15" s="31">
        <v>2</v>
      </c>
      <c r="BX15" s="21">
        <f t="shared" ref="BX15:BX29" si="18">BT15+AM15</f>
        <v>55</v>
      </c>
      <c r="BY15" s="7" t="s">
        <v>130</v>
      </c>
    </row>
    <row r="16" spans="1:78" ht="16.5" x14ac:dyDescent="0.3">
      <c r="A16" s="8">
        <v>3</v>
      </c>
      <c r="B16" s="12" t="s">
        <v>36</v>
      </c>
      <c r="C16" s="8" t="s">
        <v>101</v>
      </c>
      <c r="D16" s="9" t="s">
        <v>37</v>
      </c>
      <c r="E16" s="9" t="s">
        <v>38</v>
      </c>
      <c r="F16" s="13">
        <v>36625</v>
      </c>
      <c r="G16" s="12" t="s">
        <v>39</v>
      </c>
      <c r="H16" s="8" t="s">
        <v>97</v>
      </c>
      <c r="I16" s="8" t="s">
        <v>121</v>
      </c>
      <c r="J16" s="22">
        <v>11.675000000000001</v>
      </c>
      <c r="K16" s="23">
        <f t="shared" si="0"/>
        <v>4</v>
      </c>
      <c r="L16" s="18" t="s">
        <v>120</v>
      </c>
      <c r="M16" s="17">
        <v>2</v>
      </c>
      <c r="N16" s="22">
        <v>11.2</v>
      </c>
      <c r="O16" s="23">
        <f t="shared" si="1"/>
        <v>4</v>
      </c>
      <c r="P16" s="17" t="s">
        <v>120</v>
      </c>
      <c r="Q16" s="17">
        <v>2</v>
      </c>
      <c r="R16" s="22">
        <v>11.879999999999999</v>
      </c>
      <c r="S16" s="23">
        <f t="shared" si="2"/>
        <v>5</v>
      </c>
      <c r="T16" s="17" t="s">
        <v>120</v>
      </c>
      <c r="U16" s="17">
        <v>2</v>
      </c>
      <c r="V16" s="22">
        <v>13.416666666666666</v>
      </c>
      <c r="W16" s="25">
        <f t="shared" si="3"/>
        <v>6</v>
      </c>
      <c r="X16" s="7" t="s">
        <v>120</v>
      </c>
      <c r="Y16" s="17">
        <v>2</v>
      </c>
      <c r="Z16" s="22">
        <v>12.1625</v>
      </c>
      <c r="AA16" s="23">
        <f t="shared" si="4"/>
        <v>4</v>
      </c>
      <c r="AB16" s="17" t="s">
        <v>120</v>
      </c>
      <c r="AC16" s="17">
        <v>2</v>
      </c>
      <c r="AD16" s="32">
        <v>11</v>
      </c>
      <c r="AE16" s="27">
        <f t="shared" si="5"/>
        <v>4</v>
      </c>
      <c r="AF16" s="17" t="s">
        <v>120</v>
      </c>
      <c r="AG16" s="17">
        <v>1</v>
      </c>
      <c r="AH16" s="22">
        <v>12.666666666666666</v>
      </c>
      <c r="AI16" s="23">
        <f t="shared" si="6"/>
        <v>3</v>
      </c>
      <c r="AJ16" s="17" t="s">
        <v>120</v>
      </c>
      <c r="AK16" s="17">
        <v>2</v>
      </c>
      <c r="AL16" s="22">
        <f t="shared" si="7"/>
        <v>12.068333333333333</v>
      </c>
      <c r="AM16" s="21">
        <f t="shared" si="8"/>
        <v>30</v>
      </c>
      <c r="AN16" s="7" t="s">
        <v>127</v>
      </c>
      <c r="AO16" s="7" t="s">
        <v>120</v>
      </c>
      <c r="AP16" s="7">
        <v>2</v>
      </c>
      <c r="AQ16" s="28">
        <v>10.19</v>
      </c>
      <c r="AR16" s="29">
        <f t="shared" si="9"/>
        <v>5</v>
      </c>
      <c r="AS16" s="8" t="s">
        <v>120</v>
      </c>
      <c r="AT16" s="18">
        <v>2</v>
      </c>
      <c r="AU16" s="28">
        <v>12.5</v>
      </c>
      <c r="AV16" s="29">
        <f t="shared" si="10"/>
        <v>4</v>
      </c>
      <c r="AW16" s="17" t="s">
        <v>120</v>
      </c>
      <c r="AX16" s="17">
        <v>1</v>
      </c>
      <c r="AY16" s="22">
        <v>10</v>
      </c>
      <c r="AZ16" s="23">
        <f t="shared" si="11"/>
        <v>5</v>
      </c>
      <c r="BA16" s="17" t="s">
        <v>120</v>
      </c>
      <c r="BB16" s="17">
        <v>2</v>
      </c>
      <c r="BC16" s="22">
        <v>13.666666666666666</v>
      </c>
      <c r="BD16" s="23">
        <f t="shared" si="12"/>
        <v>4</v>
      </c>
      <c r="BE16" s="17" t="s">
        <v>120</v>
      </c>
      <c r="BF16" s="17">
        <v>1</v>
      </c>
      <c r="BG16" s="22">
        <v>13.164999999999999</v>
      </c>
      <c r="BH16" s="23">
        <f t="shared" si="13"/>
        <v>4</v>
      </c>
      <c r="BI16" s="17" t="s">
        <v>120</v>
      </c>
      <c r="BJ16" s="17">
        <v>1</v>
      </c>
      <c r="BK16" s="22">
        <v>12</v>
      </c>
      <c r="BL16" s="23">
        <f t="shared" si="14"/>
        <v>4</v>
      </c>
      <c r="BM16" s="17" t="s">
        <v>120</v>
      </c>
      <c r="BN16" s="17">
        <v>1</v>
      </c>
      <c r="BO16" s="22">
        <v>11.25</v>
      </c>
      <c r="BP16" s="17">
        <f t="shared" si="15"/>
        <v>4</v>
      </c>
      <c r="BQ16" s="7" t="s">
        <v>120</v>
      </c>
      <c r="BR16" s="17">
        <v>1</v>
      </c>
      <c r="BS16" s="22">
        <f t="shared" si="16"/>
        <v>11.709222222222222</v>
      </c>
      <c r="BT16" s="23">
        <f t="shared" si="17"/>
        <v>30</v>
      </c>
      <c r="BU16" s="7" t="s">
        <v>127</v>
      </c>
      <c r="BV16" s="7" t="s">
        <v>120</v>
      </c>
      <c r="BW16" s="31">
        <v>2</v>
      </c>
      <c r="BX16" s="21">
        <f t="shared" si="18"/>
        <v>60</v>
      </c>
      <c r="BY16" s="7" t="s">
        <v>127</v>
      </c>
    </row>
    <row r="17" spans="1:77" ht="16.5" x14ac:dyDescent="0.3">
      <c r="A17" s="8">
        <v>4</v>
      </c>
      <c r="B17" s="8" t="s">
        <v>40</v>
      </c>
      <c r="C17" s="8" t="s">
        <v>41</v>
      </c>
      <c r="D17" s="9" t="s">
        <v>42</v>
      </c>
      <c r="E17" s="9" t="s">
        <v>43</v>
      </c>
      <c r="F17" s="14">
        <v>36152</v>
      </c>
      <c r="G17" s="15" t="s">
        <v>44</v>
      </c>
      <c r="H17" s="8" t="s">
        <v>97</v>
      </c>
      <c r="I17" s="8" t="s">
        <v>121</v>
      </c>
      <c r="J17" s="22">
        <v>12.149999999999999</v>
      </c>
      <c r="K17" s="23">
        <f t="shared" si="0"/>
        <v>4</v>
      </c>
      <c r="L17" s="18" t="s">
        <v>120</v>
      </c>
      <c r="M17" s="17">
        <v>2</v>
      </c>
      <c r="N17" s="22">
        <v>10.166</v>
      </c>
      <c r="O17" s="23">
        <f t="shared" si="1"/>
        <v>4</v>
      </c>
      <c r="P17" s="17" t="s">
        <v>120</v>
      </c>
      <c r="Q17" s="17">
        <v>2</v>
      </c>
      <c r="R17" s="30">
        <v>10.48</v>
      </c>
      <c r="S17" s="23">
        <f t="shared" si="2"/>
        <v>5</v>
      </c>
      <c r="T17" s="17" t="s">
        <v>120</v>
      </c>
      <c r="U17" s="31">
        <v>2</v>
      </c>
      <c r="V17" s="22">
        <v>13.233333333333334</v>
      </c>
      <c r="W17" s="25">
        <f t="shared" si="3"/>
        <v>6</v>
      </c>
      <c r="X17" s="7" t="s">
        <v>120</v>
      </c>
      <c r="Y17" s="17">
        <v>2</v>
      </c>
      <c r="Z17" s="22">
        <v>11.141000000000002</v>
      </c>
      <c r="AA17" s="23">
        <f t="shared" si="4"/>
        <v>4</v>
      </c>
      <c r="AB17" s="17" t="s">
        <v>120</v>
      </c>
      <c r="AC17" s="17">
        <v>1</v>
      </c>
      <c r="AD17" s="22">
        <v>12.5</v>
      </c>
      <c r="AE17" s="27">
        <f t="shared" si="5"/>
        <v>4</v>
      </c>
      <c r="AF17" s="17" t="s">
        <v>120</v>
      </c>
      <c r="AG17" s="17">
        <v>1</v>
      </c>
      <c r="AH17" s="22">
        <v>13</v>
      </c>
      <c r="AI17" s="23">
        <f t="shared" si="6"/>
        <v>3</v>
      </c>
      <c r="AJ17" s="17" t="s">
        <v>120</v>
      </c>
      <c r="AK17" s="17">
        <v>2</v>
      </c>
      <c r="AL17" s="22">
        <f t="shared" si="7"/>
        <v>11.820933333333334</v>
      </c>
      <c r="AM17" s="21">
        <f t="shared" si="8"/>
        <v>30</v>
      </c>
      <c r="AN17" s="7" t="s">
        <v>127</v>
      </c>
      <c r="AO17" s="7" t="s">
        <v>120</v>
      </c>
      <c r="AP17" s="7">
        <v>2</v>
      </c>
      <c r="AQ17" s="28">
        <v>10.15</v>
      </c>
      <c r="AR17" s="29">
        <f t="shared" si="9"/>
        <v>5</v>
      </c>
      <c r="AS17" s="8" t="s">
        <v>120</v>
      </c>
      <c r="AT17" s="18">
        <v>1</v>
      </c>
      <c r="AU17" s="28">
        <v>13.5</v>
      </c>
      <c r="AV17" s="29">
        <f t="shared" si="10"/>
        <v>4</v>
      </c>
      <c r="AW17" s="17" t="s">
        <v>120</v>
      </c>
      <c r="AX17" s="17">
        <v>1</v>
      </c>
      <c r="AY17" s="22">
        <v>10</v>
      </c>
      <c r="AZ17" s="23">
        <f t="shared" si="11"/>
        <v>5</v>
      </c>
      <c r="BA17" s="17" t="s">
        <v>120</v>
      </c>
      <c r="BB17" s="17">
        <v>2</v>
      </c>
      <c r="BC17" s="22">
        <v>12.666666666666666</v>
      </c>
      <c r="BD17" s="23">
        <f t="shared" si="12"/>
        <v>4</v>
      </c>
      <c r="BE17" s="17" t="s">
        <v>120</v>
      </c>
      <c r="BF17" s="17">
        <v>1</v>
      </c>
      <c r="BG17" s="22">
        <v>13.0825</v>
      </c>
      <c r="BH17" s="23">
        <f t="shared" si="13"/>
        <v>4</v>
      </c>
      <c r="BI17" s="17" t="s">
        <v>120</v>
      </c>
      <c r="BJ17" s="17">
        <v>1</v>
      </c>
      <c r="BK17" s="22">
        <v>12.75</v>
      </c>
      <c r="BL17" s="23">
        <f t="shared" si="14"/>
        <v>4</v>
      </c>
      <c r="BM17" s="17" t="s">
        <v>120</v>
      </c>
      <c r="BN17" s="17">
        <v>1</v>
      </c>
      <c r="BO17" s="22">
        <v>12.5</v>
      </c>
      <c r="BP17" s="17">
        <f t="shared" si="15"/>
        <v>4</v>
      </c>
      <c r="BQ17" s="7" t="s">
        <v>120</v>
      </c>
      <c r="BR17" s="17">
        <v>1</v>
      </c>
      <c r="BS17" s="22">
        <f t="shared" si="16"/>
        <v>11.958222222222222</v>
      </c>
      <c r="BT17" s="23">
        <f t="shared" si="17"/>
        <v>30</v>
      </c>
      <c r="BU17" s="7" t="s">
        <v>127</v>
      </c>
      <c r="BV17" s="7" t="s">
        <v>120</v>
      </c>
      <c r="BW17" s="31">
        <v>2</v>
      </c>
      <c r="BX17" s="21">
        <f t="shared" si="18"/>
        <v>60</v>
      </c>
      <c r="BY17" s="7" t="s">
        <v>127</v>
      </c>
    </row>
    <row r="18" spans="1:77" ht="16.5" x14ac:dyDescent="0.3">
      <c r="A18" s="11">
        <v>5</v>
      </c>
      <c r="B18" s="11" t="s">
        <v>45</v>
      </c>
      <c r="C18" s="11" t="s">
        <v>46</v>
      </c>
      <c r="D18" s="9" t="s">
        <v>47</v>
      </c>
      <c r="E18" s="9" t="s">
        <v>48</v>
      </c>
      <c r="F18" s="13">
        <v>36725</v>
      </c>
      <c r="G18" s="12" t="s">
        <v>49</v>
      </c>
      <c r="H18" s="8" t="s">
        <v>98</v>
      </c>
      <c r="I18" s="8" t="s">
        <v>121</v>
      </c>
      <c r="J18" s="22">
        <v>10.79</v>
      </c>
      <c r="K18" s="23">
        <f t="shared" si="0"/>
        <v>4</v>
      </c>
      <c r="L18" s="18" t="s">
        <v>120</v>
      </c>
      <c r="M18" s="17">
        <v>1</v>
      </c>
      <c r="N18" s="22">
        <v>11.259</v>
      </c>
      <c r="O18" s="23">
        <f t="shared" si="1"/>
        <v>4</v>
      </c>
      <c r="P18" s="17" t="s">
        <v>120</v>
      </c>
      <c r="Q18" s="17">
        <v>1</v>
      </c>
      <c r="R18" s="30">
        <v>10.08</v>
      </c>
      <c r="S18" s="23">
        <f t="shared" si="2"/>
        <v>5</v>
      </c>
      <c r="T18" s="17" t="s">
        <v>120</v>
      </c>
      <c r="U18" s="17">
        <v>1</v>
      </c>
      <c r="V18" s="24">
        <v>10.35</v>
      </c>
      <c r="W18" s="25">
        <f t="shared" si="3"/>
        <v>6</v>
      </c>
      <c r="X18" s="7" t="s">
        <v>120</v>
      </c>
      <c r="Y18" s="17">
        <v>1</v>
      </c>
      <c r="Z18" s="22">
        <v>11.6</v>
      </c>
      <c r="AA18" s="23">
        <f t="shared" si="4"/>
        <v>4</v>
      </c>
      <c r="AB18" s="17" t="s">
        <v>120</v>
      </c>
      <c r="AC18" s="17">
        <v>2</v>
      </c>
      <c r="AD18" s="32">
        <v>12.5</v>
      </c>
      <c r="AE18" s="27">
        <f t="shared" si="5"/>
        <v>4</v>
      </c>
      <c r="AF18" s="17" t="s">
        <v>120</v>
      </c>
      <c r="AG18" s="17">
        <v>1</v>
      </c>
      <c r="AH18" s="24">
        <v>11.333333333333334</v>
      </c>
      <c r="AI18" s="23">
        <f t="shared" si="6"/>
        <v>3</v>
      </c>
      <c r="AJ18" s="17" t="s">
        <v>120</v>
      </c>
      <c r="AK18" s="17">
        <v>1</v>
      </c>
      <c r="AL18" s="22">
        <f t="shared" si="7"/>
        <v>11.036533333333333</v>
      </c>
      <c r="AM18" s="21">
        <f t="shared" si="8"/>
        <v>30</v>
      </c>
      <c r="AN18" s="7" t="s">
        <v>127</v>
      </c>
      <c r="AO18" s="7" t="s">
        <v>120</v>
      </c>
      <c r="AP18" s="7">
        <v>2</v>
      </c>
      <c r="AQ18" s="28">
        <v>10.040000000000001</v>
      </c>
      <c r="AR18" s="29">
        <f t="shared" si="9"/>
        <v>5</v>
      </c>
      <c r="AS18" s="8" t="s">
        <v>120</v>
      </c>
      <c r="AT18" s="18">
        <v>1</v>
      </c>
      <c r="AU18" s="28">
        <v>12.5</v>
      </c>
      <c r="AV18" s="29">
        <f t="shared" si="10"/>
        <v>4</v>
      </c>
      <c r="AW18" s="17" t="s">
        <v>120</v>
      </c>
      <c r="AX18" s="17">
        <v>1</v>
      </c>
      <c r="AY18" s="22">
        <v>7.4</v>
      </c>
      <c r="AZ18" s="23">
        <f t="shared" si="11"/>
        <v>0</v>
      </c>
      <c r="BA18" s="17" t="s">
        <v>120</v>
      </c>
      <c r="BB18" s="17">
        <v>2</v>
      </c>
      <c r="BC18" s="22">
        <v>10</v>
      </c>
      <c r="BD18" s="23">
        <f t="shared" si="12"/>
        <v>4</v>
      </c>
      <c r="BE18" s="17" t="s">
        <v>120</v>
      </c>
      <c r="BF18" s="17">
        <v>1</v>
      </c>
      <c r="BG18" s="22">
        <v>14.25</v>
      </c>
      <c r="BH18" s="23">
        <f t="shared" si="13"/>
        <v>4</v>
      </c>
      <c r="BI18" s="17" t="s">
        <v>120</v>
      </c>
      <c r="BJ18" s="17">
        <v>1</v>
      </c>
      <c r="BK18" s="22">
        <v>12.5</v>
      </c>
      <c r="BL18" s="23">
        <f t="shared" si="14"/>
        <v>4</v>
      </c>
      <c r="BM18" s="17" t="s">
        <v>120</v>
      </c>
      <c r="BN18" s="17">
        <v>1</v>
      </c>
      <c r="BO18" s="22">
        <v>12</v>
      </c>
      <c r="BP18" s="17">
        <f t="shared" si="15"/>
        <v>4</v>
      </c>
      <c r="BQ18" s="7" t="s">
        <v>120</v>
      </c>
      <c r="BR18" s="17">
        <v>1</v>
      </c>
      <c r="BS18" s="22">
        <f t="shared" si="16"/>
        <v>11.073333333333332</v>
      </c>
      <c r="BT18" s="23">
        <f t="shared" si="17"/>
        <v>25</v>
      </c>
      <c r="BU18" s="7" t="s">
        <v>128</v>
      </c>
      <c r="BV18" s="7" t="s">
        <v>120</v>
      </c>
      <c r="BW18" s="31">
        <v>2</v>
      </c>
      <c r="BX18" s="21">
        <f t="shared" si="18"/>
        <v>55</v>
      </c>
      <c r="BY18" s="7" t="s">
        <v>130</v>
      </c>
    </row>
    <row r="19" spans="1:77" ht="16.5" x14ac:dyDescent="0.3">
      <c r="A19" s="11">
        <v>6</v>
      </c>
      <c r="B19" s="11" t="s">
        <v>50</v>
      </c>
      <c r="C19" s="11" t="s">
        <v>51</v>
      </c>
      <c r="D19" s="9" t="s">
        <v>52</v>
      </c>
      <c r="E19" s="9" t="s">
        <v>53</v>
      </c>
      <c r="F19" s="13">
        <v>36013</v>
      </c>
      <c r="G19" s="12" t="s">
        <v>54</v>
      </c>
      <c r="H19" s="8" t="s">
        <v>97</v>
      </c>
      <c r="I19" s="8" t="s">
        <v>121</v>
      </c>
      <c r="J19" s="22">
        <v>10.674999999999999</v>
      </c>
      <c r="K19" s="23">
        <f t="shared" si="0"/>
        <v>4</v>
      </c>
      <c r="L19" s="18" t="s">
        <v>120</v>
      </c>
      <c r="M19" s="17">
        <v>2</v>
      </c>
      <c r="N19" s="22">
        <v>10.991</v>
      </c>
      <c r="O19" s="23">
        <f t="shared" si="1"/>
        <v>4</v>
      </c>
      <c r="P19" s="17" t="s">
        <v>120</v>
      </c>
      <c r="Q19" s="17">
        <v>1</v>
      </c>
      <c r="R19" s="22">
        <v>13.319999999999999</v>
      </c>
      <c r="S19" s="23">
        <f t="shared" si="2"/>
        <v>5</v>
      </c>
      <c r="T19" s="17" t="s">
        <v>120</v>
      </c>
      <c r="U19" s="17">
        <v>2</v>
      </c>
      <c r="V19" s="22">
        <v>14.299999999999997</v>
      </c>
      <c r="W19" s="25">
        <f t="shared" si="3"/>
        <v>6</v>
      </c>
      <c r="X19" s="7" t="s">
        <v>120</v>
      </c>
      <c r="Y19" s="17">
        <v>2</v>
      </c>
      <c r="Z19" s="22">
        <v>10.425000000000001</v>
      </c>
      <c r="AA19" s="23">
        <f t="shared" si="4"/>
        <v>4</v>
      </c>
      <c r="AB19" s="17" t="s">
        <v>120</v>
      </c>
      <c r="AC19" s="17">
        <v>2</v>
      </c>
      <c r="AD19" s="32">
        <v>12.5</v>
      </c>
      <c r="AE19" s="27">
        <f t="shared" si="5"/>
        <v>4</v>
      </c>
      <c r="AF19" s="17" t="s">
        <v>120</v>
      </c>
      <c r="AG19" s="17">
        <v>1</v>
      </c>
      <c r="AH19" s="24">
        <v>10.166666666666666</v>
      </c>
      <c r="AI19" s="23">
        <f t="shared" si="6"/>
        <v>3</v>
      </c>
      <c r="AJ19" s="17" t="s">
        <v>120</v>
      </c>
      <c r="AK19" s="17">
        <v>1</v>
      </c>
      <c r="AL19" s="22">
        <f t="shared" si="7"/>
        <v>12.042133333333334</v>
      </c>
      <c r="AM19" s="21">
        <f t="shared" si="8"/>
        <v>30</v>
      </c>
      <c r="AN19" s="7" t="s">
        <v>127</v>
      </c>
      <c r="AO19" s="7" t="s">
        <v>120</v>
      </c>
      <c r="AP19" s="7">
        <v>2</v>
      </c>
      <c r="AQ19" s="28">
        <v>13.73</v>
      </c>
      <c r="AR19" s="29">
        <f t="shared" si="9"/>
        <v>5</v>
      </c>
      <c r="AS19" s="8" t="s">
        <v>120</v>
      </c>
      <c r="AT19" s="18">
        <v>2</v>
      </c>
      <c r="AU19" s="28">
        <v>12.25</v>
      </c>
      <c r="AV19" s="29">
        <f t="shared" si="10"/>
        <v>4</v>
      </c>
      <c r="AW19" s="17" t="s">
        <v>120</v>
      </c>
      <c r="AX19" s="17">
        <v>2</v>
      </c>
      <c r="AY19" s="22">
        <v>10</v>
      </c>
      <c r="AZ19" s="23">
        <f t="shared" si="11"/>
        <v>5</v>
      </c>
      <c r="BA19" s="17" t="s">
        <v>120</v>
      </c>
      <c r="BB19" s="17">
        <v>2</v>
      </c>
      <c r="BC19" s="22">
        <v>15</v>
      </c>
      <c r="BD19" s="23">
        <f t="shared" si="12"/>
        <v>4</v>
      </c>
      <c r="BE19" s="17" t="s">
        <v>120</v>
      </c>
      <c r="BF19" s="17">
        <v>1</v>
      </c>
      <c r="BG19" s="22">
        <v>10.29</v>
      </c>
      <c r="BH19" s="23">
        <f t="shared" si="13"/>
        <v>4</v>
      </c>
      <c r="BI19" s="17" t="s">
        <v>120</v>
      </c>
      <c r="BJ19" s="17">
        <v>1</v>
      </c>
      <c r="BK19" s="22">
        <v>13.25</v>
      </c>
      <c r="BL19" s="23">
        <f t="shared" si="14"/>
        <v>4</v>
      </c>
      <c r="BM19" s="17" t="s">
        <v>120</v>
      </c>
      <c r="BN19" s="17">
        <v>1</v>
      </c>
      <c r="BO19" s="22">
        <v>10</v>
      </c>
      <c r="BP19" s="17">
        <f t="shared" si="15"/>
        <v>4</v>
      </c>
      <c r="BQ19" s="7" t="s">
        <v>120</v>
      </c>
      <c r="BR19" s="17">
        <v>1</v>
      </c>
      <c r="BS19" s="22">
        <f t="shared" si="16"/>
        <v>12.060333333333334</v>
      </c>
      <c r="BT19" s="23">
        <f t="shared" si="17"/>
        <v>30</v>
      </c>
      <c r="BU19" s="7" t="s">
        <v>127</v>
      </c>
      <c r="BV19" s="7" t="s">
        <v>120</v>
      </c>
      <c r="BW19" s="31">
        <v>2</v>
      </c>
      <c r="BX19" s="21">
        <f t="shared" si="18"/>
        <v>60</v>
      </c>
      <c r="BY19" s="7" t="s">
        <v>127</v>
      </c>
    </row>
    <row r="20" spans="1:77" ht="16.5" x14ac:dyDescent="0.3">
      <c r="A20" s="11">
        <v>7</v>
      </c>
      <c r="B20" s="12" t="s">
        <v>55</v>
      </c>
      <c r="C20" s="12" t="s">
        <v>56</v>
      </c>
      <c r="D20" s="9" t="s">
        <v>57</v>
      </c>
      <c r="E20" s="9" t="s">
        <v>58</v>
      </c>
      <c r="F20" s="13">
        <v>37058</v>
      </c>
      <c r="G20" s="12" t="s">
        <v>131</v>
      </c>
      <c r="H20" s="8" t="s">
        <v>97</v>
      </c>
      <c r="I20" s="8" t="s">
        <v>121</v>
      </c>
      <c r="J20" s="22">
        <v>10.809999999999999</v>
      </c>
      <c r="K20" s="23">
        <f t="shared" si="0"/>
        <v>4</v>
      </c>
      <c r="L20" s="18" t="s">
        <v>120</v>
      </c>
      <c r="M20" s="17">
        <v>1</v>
      </c>
      <c r="N20" s="22">
        <v>10.15</v>
      </c>
      <c r="O20" s="23">
        <f t="shared" si="1"/>
        <v>4</v>
      </c>
      <c r="P20" s="17" t="s">
        <v>120</v>
      </c>
      <c r="Q20" s="17">
        <v>1</v>
      </c>
      <c r="R20" s="30">
        <v>11.64</v>
      </c>
      <c r="S20" s="23">
        <f t="shared" si="2"/>
        <v>5</v>
      </c>
      <c r="T20" s="17" t="s">
        <v>120</v>
      </c>
      <c r="U20" s="17">
        <v>1</v>
      </c>
      <c r="V20" s="24">
        <v>10.916666666666666</v>
      </c>
      <c r="W20" s="25">
        <f t="shared" si="3"/>
        <v>6</v>
      </c>
      <c r="X20" s="7" t="s">
        <v>120</v>
      </c>
      <c r="Y20" s="17">
        <v>1</v>
      </c>
      <c r="Z20" s="22">
        <v>13.025</v>
      </c>
      <c r="AA20" s="23">
        <f t="shared" si="4"/>
        <v>4</v>
      </c>
      <c r="AB20" s="17" t="s">
        <v>120</v>
      </c>
      <c r="AC20" s="17">
        <v>1</v>
      </c>
      <c r="AD20" s="32">
        <v>11</v>
      </c>
      <c r="AE20" s="27">
        <f t="shared" si="5"/>
        <v>4</v>
      </c>
      <c r="AF20" s="17" t="s">
        <v>120</v>
      </c>
      <c r="AG20" s="17">
        <v>1</v>
      </c>
      <c r="AH20" s="24">
        <v>10.5</v>
      </c>
      <c r="AI20" s="23">
        <f t="shared" si="6"/>
        <v>3</v>
      </c>
      <c r="AJ20" s="17" t="s">
        <v>120</v>
      </c>
      <c r="AK20" s="17">
        <v>1</v>
      </c>
      <c r="AL20" s="22">
        <f t="shared" si="7"/>
        <v>11.171333333333335</v>
      </c>
      <c r="AM20" s="21">
        <f t="shared" si="8"/>
        <v>30</v>
      </c>
      <c r="AN20" s="7" t="s">
        <v>127</v>
      </c>
      <c r="AO20" s="7" t="s">
        <v>120</v>
      </c>
      <c r="AP20" s="7">
        <v>1</v>
      </c>
      <c r="AQ20" s="28">
        <v>12.569999999999999</v>
      </c>
      <c r="AR20" s="29">
        <f t="shared" si="9"/>
        <v>5</v>
      </c>
      <c r="AS20" s="8" t="s">
        <v>120</v>
      </c>
      <c r="AT20" s="18">
        <v>1</v>
      </c>
      <c r="AU20" s="28">
        <v>13.75</v>
      </c>
      <c r="AV20" s="29">
        <f t="shared" si="10"/>
        <v>4</v>
      </c>
      <c r="AW20" s="17" t="s">
        <v>120</v>
      </c>
      <c r="AX20" s="17">
        <v>1</v>
      </c>
      <c r="AY20" s="22">
        <v>10.4</v>
      </c>
      <c r="AZ20" s="23">
        <f t="shared" si="11"/>
        <v>5</v>
      </c>
      <c r="BA20" s="17" t="s">
        <v>120</v>
      </c>
      <c r="BB20" s="17">
        <v>1</v>
      </c>
      <c r="BC20" s="22">
        <v>11</v>
      </c>
      <c r="BD20" s="23">
        <f t="shared" si="12"/>
        <v>4</v>
      </c>
      <c r="BE20" s="17" t="s">
        <v>120</v>
      </c>
      <c r="BF20" s="17">
        <v>1</v>
      </c>
      <c r="BG20" s="22">
        <v>13.875</v>
      </c>
      <c r="BH20" s="23">
        <f t="shared" si="13"/>
        <v>4</v>
      </c>
      <c r="BI20" s="17" t="s">
        <v>120</v>
      </c>
      <c r="BJ20" s="17">
        <v>1</v>
      </c>
      <c r="BK20" s="22">
        <v>13.25</v>
      </c>
      <c r="BL20" s="23">
        <f t="shared" si="14"/>
        <v>4</v>
      </c>
      <c r="BM20" s="17" t="s">
        <v>120</v>
      </c>
      <c r="BN20" s="17">
        <v>1</v>
      </c>
      <c r="BO20" s="22">
        <v>12.5</v>
      </c>
      <c r="BP20" s="17">
        <f t="shared" si="15"/>
        <v>4</v>
      </c>
      <c r="BQ20" s="7" t="s">
        <v>120</v>
      </c>
      <c r="BR20" s="17">
        <v>1</v>
      </c>
      <c r="BS20" s="22">
        <f t="shared" si="16"/>
        <v>12.411666666666667</v>
      </c>
      <c r="BT20" s="23">
        <f t="shared" si="17"/>
        <v>30</v>
      </c>
      <c r="BU20" s="7" t="s">
        <v>127</v>
      </c>
      <c r="BV20" s="7" t="s">
        <v>120</v>
      </c>
      <c r="BW20" s="31">
        <v>1</v>
      </c>
      <c r="BX20" s="21">
        <f t="shared" si="18"/>
        <v>60</v>
      </c>
      <c r="BY20" s="7" t="s">
        <v>127</v>
      </c>
    </row>
    <row r="21" spans="1:77" ht="16.5" x14ac:dyDescent="0.3">
      <c r="A21" s="11">
        <v>8</v>
      </c>
      <c r="B21" s="12" t="s">
        <v>59</v>
      </c>
      <c r="C21" s="12" t="s">
        <v>60</v>
      </c>
      <c r="D21" s="9" t="s">
        <v>61</v>
      </c>
      <c r="E21" s="9" t="s">
        <v>62</v>
      </c>
      <c r="F21" s="13">
        <v>35023</v>
      </c>
      <c r="G21" s="12" t="s">
        <v>63</v>
      </c>
      <c r="H21" s="8" t="s">
        <v>97</v>
      </c>
      <c r="I21" s="8" t="s">
        <v>121</v>
      </c>
      <c r="J21" s="22">
        <v>11.787500000000001</v>
      </c>
      <c r="K21" s="23">
        <f t="shared" si="0"/>
        <v>4</v>
      </c>
      <c r="L21" s="18" t="s">
        <v>120</v>
      </c>
      <c r="M21" s="17">
        <v>2</v>
      </c>
      <c r="N21" s="22">
        <v>10</v>
      </c>
      <c r="O21" s="23">
        <f t="shared" si="1"/>
        <v>4</v>
      </c>
      <c r="P21" s="17" t="s">
        <v>120</v>
      </c>
      <c r="Q21" s="17">
        <v>2</v>
      </c>
      <c r="R21" s="22">
        <v>8.879999999999999</v>
      </c>
      <c r="S21" s="23">
        <f t="shared" si="2"/>
        <v>0</v>
      </c>
      <c r="T21" s="17" t="s">
        <v>120</v>
      </c>
      <c r="U21" s="17">
        <v>2</v>
      </c>
      <c r="V21" s="22">
        <v>11.183333333333332</v>
      </c>
      <c r="W21" s="25">
        <f t="shared" si="3"/>
        <v>6</v>
      </c>
      <c r="X21" s="7" t="s">
        <v>120</v>
      </c>
      <c r="Y21" s="17">
        <v>2</v>
      </c>
      <c r="Z21" s="22">
        <v>10</v>
      </c>
      <c r="AA21" s="23">
        <f t="shared" si="4"/>
        <v>4</v>
      </c>
      <c r="AB21" s="17" t="s">
        <v>120</v>
      </c>
      <c r="AC21" s="17">
        <v>2</v>
      </c>
      <c r="AD21" s="32">
        <v>12.5</v>
      </c>
      <c r="AE21" s="27">
        <f t="shared" si="5"/>
        <v>4</v>
      </c>
      <c r="AF21" s="17" t="s">
        <v>120</v>
      </c>
      <c r="AG21" s="17">
        <v>1</v>
      </c>
      <c r="AH21" s="22">
        <v>10.5</v>
      </c>
      <c r="AI21" s="23">
        <f t="shared" si="6"/>
        <v>3</v>
      </c>
      <c r="AJ21" s="17" t="s">
        <v>120</v>
      </c>
      <c r="AK21" s="17">
        <v>2</v>
      </c>
      <c r="AL21" s="22">
        <f t="shared" si="7"/>
        <v>10.671666666666665</v>
      </c>
      <c r="AM21" s="21">
        <f t="shared" si="8"/>
        <v>25</v>
      </c>
      <c r="AN21" s="7" t="s">
        <v>128</v>
      </c>
      <c r="AO21" s="7" t="s">
        <v>120</v>
      </c>
      <c r="AP21" s="7">
        <v>2</v>
      </c>
      <c r="AQ21" s="28">
        <v>10</v>
      </c>
      <c r="AR21" s="29">
        <f t="shared" si="9"/>
        <v>5</v>
      </c>
      <c r="AS21" s="8" t="s">
        <v>120</v>
      </c>
      <c r="AT21" s="18">
        <v>2</v>
      </c>
      <c r="AU21" s="28">
        <v>12.75</v>
      </c>
      <c r="AV21" s="29">
        <f t="shared" si="10"/>
        <v>4</v>
      </c>
      <c r="AW21" s="17" t="s">
        <v>120</v>
      </c>
      <c r="AX21" s="17">
        <v>1</v>
      </c>
      <c r="AY21" s="22">
        <v>10</v>
      </c>
      <c r="AZ21" s="23">
        <f t="shared" si="11"/>
        <v>5</v>
      </c>
      <c r="BA21" s="17" t="s">
        <v>120</v>
      </c>
      <c r="BB21" s="17">
        <v>2</v>
      </c>
      <c r="BC21" s="22">
        <v>14.666666666666666</v>
      </c>
      <c r="BD21" s="23">
        <f t="shared" si="12"/>
        <v>4</v>
      </c>
      <c r="BE21" s="17" t="s">
        <v>120</v>
      </c>
      <c r="BF21" s="17">
        <v>1</v>
      </c>
      <c r="BG21" s="22">
        <v>13.125</v>
      </c>
      <c r="BH21" s="23">
        <f t="shared" si="13"/>
        <v>4</v>
      </c>
      <c r="BI21" s="17" t="s">
        <v>120</v>
      </c>
      <c r="BJ21" s="17">
        <v>1</v>
      </c>
      <c r="BK21" s="22">
        <v>12</v>
      </c>
      <c r="BL21" s="23">
        <f t="shared" si="14"/>
        <v>4</v>
      </c>
      <c r="BM21" s="17" t="s">
        <v>120</v>
      </c>
      <c r="BN21" s="17">
        <v>1</v>
      </c>
      <c r="BO21" s="22">
        <v>11.75</v>
      </c>
      <c r="BP21" s="17">
        <f t="shared" si="15"/>
        <v>4</v>
      </c>
      <c r="BQ21" s="7" t="s">
        <v>120</v>
      </c>
      <c r="BR21" s="17">
        <v>1</v>
      </c>
      <c r="BS21" s="22">
        <f t="shared" si="16"/>
        <v>11.905555555555555</v>
      </c>
      <c r="BT21" s="23">
        <f t="shared" si="17"/>
        <v>30</v>
      </c>
      <c r="BU21" s="7" t="s">
        <v>127</v>
      </c>
      <c r="BV21" s="7" t="s">
        <v>120</v>
      </c>
      <c r="BW21" s="31">
        <v>2</v>
      </c>
      <c r="BX21" s="21">
        <f t="shared" si="18"/>
        <v>55</v>
      </c>
      <c r="BY21" s="7" t="s">
        <v>130</v>
      </c>
    </row>
    <row r="22" spans="1:77" ht="16.5" x14ac:dyDescent="0.3">
      <c r="A22" s="8">
        <v>9</v>
      </c>
      <c r="B22" s="8" t="s">
        <v>64</v>
      </c>
      <c r="C22" s="8" t="s">
        <v>65</v>
      </c>
      <c r="D22" s="9" t="s">
        <v>66</v>
      </c>
      <c r="E22" s="9" t="s">
        <v>67</v>
      </c>
      <c r="F22" s="13">
        <v>37064</v>
      </c>
      <c r="G22" s="12" t="s">
        <v>39</v>
      </c>
      <c r="H22" s="8" t="s">
        <v>97</v>
      </c>
      <c r="I22" s="8" t="s">
        <v>121</v>
      </c>
      <c r="J22" s="22">
        <v>10.050000000000001</v>
      </c>
      <c r="K22" s="23">
        <f t="shared" si="0"/>
        <v>4</v>
      </c>
      <c r="L22" s="18" t="s">
        <v>120</v>
      </c>
      <c r="M22" s="17">
        <v>1</v>
      </c>
      <c r="N22" s="22">
        <v>10</v>
      </c>
      <c r="O22" s="23">
        <f t="shared" si="1"/>
        <v>4</v>
      </c>
      <c r="P22" s="17" t="s">
        <v>120</v>
      </c>
      <c r="Q22" s="17">
        <v>2</v>
      </c>
      <c r="R22" s="22">
        <v>10.84</v>
      </c>
      <c r="S22" s="23">
        <f t="shared" si="2"/>
        <v>5</v>
      </c>
      <c r="T22" s="17" t="s">
        <v>120</v>
      </c>
      <c r="U22" s="17">
        <v>2</v>
      </c>
      <c r="V22" s="22">
        <v>11.489333333333335</v>
      </c>
      <c r="W22" s="25">
        <f t="shared" si="3"/>
        <v>6</v>
      </c>
      <c r="X22" s="7" t="s">
        <v>120</v>
      </c>
      <c r="Y22" s="17">
        <v>2</v>
      </c>
      <c r="Z22" s="22">
        <v>11.7</v>
      </c>
      <c r="AA22" s="23">
        <f t="shared" si="4"/>
        <v>4</v>
      </c>
      <c r="AB22" s="17" t="s">
        <v>120</v>
      </c>
      <c r="AC22" s="17">
        <v>2</v>
      </c>
      <c r="AD22" s="32">
        <v>11</v>
      </c>
      <c r="AE22" s="27">
        <f t="shared" si="5"/>
        <v>4</v>
      </c>
      <c r="AF22" s="17" t="s">
        <v>120</v>
      </c>
      <c r="AG22" s="17">
        <v>1</v>
      </c>
      <c r="AH22" s="22">
        <v>11.166666666666666</v>
      </c>
      <c r="AI22" s="23">
        <f t="shared" si="6"/>
        <v>3</v>
      </c>
      <c r="AJ22" s="17" t="s">
        <v>120</v>
      </c>
      <c r="AK22" s="17">
        <v>2</v>
      </c>
      <c r="AL22" s="22">
        <f t="shared" si="7"/>
        <v>10.921199999999999</v>
      </c>
      <c r="AM22" s="21">
        <f t="shared" si="8"/>
        <v>30</v>
      </c>
      <c r="AN22" s="7" t="s">
        <v>128</v>
      </c>
      <c r="AO22" s="7" t="s">
        <v>120</v>
      </c>
      <c r="AP22" s="7">
        <v>2</v>
      </c>
      <c r="AQ22" s="28">
        <v>10.1</v>
      </c>
      <c r="AR22" s="29">
        <f t="shared" si="9"/>
        <v>5</v>
      </c>
      <c r="AS22" s="8" t="s">
        <v>120</v>
      </c>
      <c r="AT22" s="18">
        <v>1</v>
      </c>
      <c r="AU22" s="28">
        <v>12.375</v>
      </c>
      <c r="AV22" s="29">
        <f t="shared" si="10"/>
        <v>4</v>
      </c>
      <c r="AW22" s="17" t="s">
        <v>120</v>
      </c>
      <c r="AX22" s="17">
        <v>1</v>
      </c>
      <c r="AY22" s="22">
        <v>7.4</v>
      </c>
      <c r="AZ22" s="23">
        <f t="shared" si="11"/>
        <v>0</v>
      </c>
      <c r="BA22" s="17" t="s">
        <v>120</v>
      </c>
      <c r="BB22" s="17">
        <v>2</v>
      </c>
      <c r="BC22" s="22">
        <v>13.333333333333334</v>
      </c>
      <c r="BD22" s="23">
        <f t="shared" si="12"/>
        <v>4</v>
      </c>
      <c r="BE22" s="17" t="s">
        <v>120</v>
      </c>
      <c r="BF22" s="17">
        <v>1</v>
      </c>
      <c r="BG22" s="22">
        <v>12.29</v>
      </c>
      <c r="BH22" s="23">
        <f t="shared" si="13"/>
        <v>4</v>
      </c>
      <c r="BI22" s="17" t="s">
        <v>120</v>
      </c>
      <c r="BJ22" s="17">
        <v>1</v>
      </c>
      <c r="BK22" s="22">
        <v>12.25</v>
      </c>
      <c r="BL22" s="23">
        <f t="shared" si="14"/>
        <v>4</v>
      </c>
      <c r="BM22" s="17" t="s">
        <v>120</v>
      </c>
      <c r="BN22" s="17">
        <v>1</v>
      </c>
      <c r="BO22" s="22">
        <v>11.25</v>
      </c>
      <c r="BP22" s="17">
        <f t="shared" si="15"/>
        <v>4</v>
      </c>
      <c r="BQ22" s="7" t="s">
        <v>120</v>
      </c>
      <c r="BR22" s="17">
        <v>1</v>
      </c>
      <c r="BS22" s="22">
        <f t="shared" si="16"/>
        <v>11.116444444444445</v>
      </c>
      <c r="BT22" s="23">
        <f t="shared" si="17"/>
        <v>25</v>
      </c>
      <c r="BU22" s="7" t="s">
        <v>128</v>
      </c>
      <c r="BV22" s="7" t="s">
        <v>120</v>
      </c>
      <c r="BW22" s="31">
        <v>2</v>
      </c>
      <c r="BX22" s="21">
        <f t="shared" si="18"/>
        <v>55</v>
      </c>
      <c r="BY22" s="7" t="s">
        <v>130</v>
      </c>
    </row>
    <row r="23" spans="1:77" ht="16.5" x14ac:dyDescent="0.3">
      <c r="A23" s="8">
        <v>10</v>
      </c>
      <c r="B23" s="8" t="s">
        <v>68</v>
      </c>
      <c r="C23" s="8" t="s">
        <v>69</v>
      </c>
      <c r="D23" s="9" t="s">
        <v>70</v>
      </c>
      <c r="E23" s="9" t="s">
        <v>71</v>
      </c>
      <c r="F23" s="13">
        <v>35457</v>
      </c>
      <c r="G23" s="12" t="s">
        <v>72</v>
      </c>
      <c r="H23" s="8" t="s">
        <v>97</v>
      </c>
      <c r="I23" s="8" t="s">
        <v>121</v>
      </c>
      <c r="J23" s="22">
        <v>10.899999999999999</v>
      </c>
      <c r="K23" s="23">
        <f t="shared" si="0"/>
        <v>4</v>
      </c>
      <c r="L23" s="18" t="s">
        <v>120</v>
      </c>
      <c r="M23" s="17">
        <v>1</v>
      </c>
      <c r="N23" s="22">
        <v>10.291</v>
      </c>
      <c r="O23" s="23">
        <f t="shared" si="1"/>
        <v>4</v>
      </c>
      <c r="P23" s="17" t="s">
        <v>120</v>
      </c>
      <c r="Q23" s="17">
        <v>1</v>
      </c>
      <c r="R23" s="30">
        <v>11.24</v>
      </c>
      <c r="S23" s="23">
        <f t="shared" si="2"/>
        <v>5</v>
      </c>
      <c r="T23" s="17" t="s">
        <v>120</v>
      </c>
      <c r="U23" s="17">
        <v>1</v>
      </c>
      <c r="V23" s="24">
        <v>11.455999999999998</v>
      </c>
      <c r="W23" s="25">
        <f t="shared" si="3"/>
        <v>6</v>
      </c>
      <c r="X23" s="7" t="s">
        <v>120</v>
      </c>
      <c r="Y23" s="17">
        <v>1</v>
      </c>
      <c r="Z23" s="22">
        <v>11.85</v>
      </c>
      <c r="AA23" s="23">
        <f t="shared" si="4"/>
        <v>4</v>
      </c>
      <c r="AB23" s="17" t="s">
        <v>120</v>
      </c>
      <c r="AC23" s="17">
        <v>1</v>
      </c>
      <c r="AD23" s="32">
        <v>11</v>
      </c>
      <c r="AE23" s="27">
        <f t="shared" si="5"/>
        <v>4</v>
      </c>
      <c r="AF23" s="17" t="s">
        <v>120</v>
      </c>
      <c r="AG23" s="17">
        <v>1</v>
      </c>
      <c r="AH23" s="22">
        <v>11.833333333333334</v>
      </c>
      <c r="AI23" s="23">
        <f t="shared" si="6"/>
        <v>3</v>
      </c>
      <c r="AJ23" s="17" t="s">
        <v>120</v>
      </c>
      <c r="AK23" s="17">
        <v>2</v>
      </c>
      <c r="AL23" s="22">
        <f t="shared" si="7"/>
        <v>11.22</v>
      </c>
      <c r="AM23" s="21">
        <f t="shared" si="8"/>
        <v>30</v>
      </c>
      <c r="AN23" s="7" t="s">
        <v>127</v>
      </c>
      <c r="AO23" s="7" t="s">
        <v>120</v>
      </c>
      <c r="AP23" s="7">
        <v>2</v>
      </c>
      <c r="AQ23" s="28">
        <v>10.62</v>
      </c>
      <c r="AR23" s="29">
        <f t="shared" si="9"/>
        <v>5</v>
      </c>
      <c r="AS23" s="8" t="s">
        <v>120</v>
      </c>
      <c r="AT23" s="18">
        <v>2</v>
      </c>
      <c r="AU23" s="28">
        <v>12.25</v>
      </c>
      <c r="AV23" s="29">
        <f t="shared" si="10"/>
        <v>4</v>
      </c>
      <c r="AW23" s="17" t="s">
        <v>120</v>
      </c>
      <c r="AX23" s="17">
        <v>1</v>
      </c>
      <c r="AY23" s="22">
        <v>8</v>
      </c>
      <c r="AZ23" s="23">
        <f t="shared" si="11"/>
        <v>0</v>
      </c>
      <c r="BA23" s="17" t="s">
        <v>120</v>
      </c>
      <c r="BB23" s="17">
        <v>2</v>
      </c>
      <c r="BC23" s="22">
        <v>10</v>
      </c>
      <c r="BD23" s="23">
        <f t="shared" si="12"/>
        <v>4</v>
      </c>
      <c r="BE23" s="17" t="s">
        <v>120</v>
      </c>
      <c r="BF23" s="17">
        <v>1</v>
      </c>
      <c r="BG23" s="22">
        <v>12.664999999999999</v>
      </c>
      <c r="BH23" s="23">
        <f t="shared" si="13"/>
        <v>4</v>
      </c>
      <c r="BI23" s="17" t="s">
        <v>120</v>
      </c>
      <c r="BJ23" s="17">
        <v>1</v>
      </c>
      <c r="BK23" s="22">
        <v>12</v>
      </c>
      <c r="BL23" s="23">
        <f t="shared" si="14"/>
        <v>4</v>
      </c>
      <c r="BM23" s="17" t="s">
        <v>120</v>
      </c>
      <c r="BN23" s="17">
        <v>1</v>
      </c>
      <c r="BO23" s="22">
        <v>11.5</v>
      </c>
      <c r="BP23" s="17">
        <f t="shared" si="15"/>
        <v>4</v>
      </c>
      <c r="BQ23" s="7" t="s">
        <v>120</v>
      </c>
      <c r="BR23" s="17">
        <v>1</v>
      </c>
      <c r="BS23" s="22">
        <f t="shared" si="16"/>
        <v>10.891999999999999</v>
      </c>
      <c r="BT23" s="23">
        <f t="shared" si="17"/>
        <v>25</v>
      </c>
      <c r="BU23" s="7" t="s">
        <v>128</v>
      </c>
      <c r="BV23" s="7" t="s">
        <v>120</v>
      </c>
      <c r="BW23" s="31">
        <v>2</v>
      </c>
      <c r="BX23" s="21">
        <f t="shared" si="18"/>
        <v>55</v>
      </c>
      <c r="BY23" s="7" t="s">
        <v>130</v>
      </c>
    </row>
    <row r="24" spans="1:77" ht="16.5" x14ac:dyDescent="0.3">
      <c r="A24" s="8">
        <v>11</v>
      </c>
      <c r="B24" s="8" t="s">
        <v>132</v>
      </c>
      <c r="C24" s="8" t="s">
        <v>133</v>
      </c>
      <c r="D24" s="9" t="s">
        <v>73</v>
      </c>
      <c r="E24" s="9" t="s">
        <v>74</v>
      </c>
      <c r="F24" s="19">
        <v>36011</v>
      </c>
      <c r="G24" s="8" t="s">
        <v>99</v>
      </c>
      <c r="H24" s="8" t="s">
        <v>97</v>
      </c>
      <c r="I24" s="8" t="s">
        <v>121</v>
      </c>
      <c r="J24" s="22">
        <v>10.625</v>
      </c>
      <c r="K24" s="23">
        <f t="shared" si="0"/>
        <v>4</v>
      </c>
      <c r="L24" s="18" t="s">
        <v>120</v>
      </c>
      <c r="M24" s="17">
        <v>1</v>
      </c>
      <c r="N24" s="33">
        <v>10.157</v>
      </c>
      <c r="O24" s="23">
        <f t="shared" si="1"/>
        <v>4</v>
      </c>
      <c r="P24" s="17" t="s">
        <v>120</v>
      </c>
      <c r="Q24" s="17">
        <v>1</v>
      </c>
      <c r="S24" s="23">
        <f t="shared" si="2"/>
        <v>0</v>
      </c>
      <c r="T24" s="17" t="s">
        <v>120</v>
      </c>
      <c r="U24" s="17"/>
      <c r="V24" s="22">
        <v>10.472666666666667</v>
      </c>
      <c r="W24" s="25">
        <f t="shared" si="3"/>
        <v>6</v>
      </c>
      <c r="X24" s="7" t="s">
        <v>120</v>
      </c>
      <c r="Y24" s="17">
        <v>2</v>
      </c>
      <c r="Z24" s="22">
        <v>12.053500000000001</v>
      </c>
      <c r="AA24" s="23">
        <f t="shared" si="4"/>
        <v>4</v>
      </c>
      <c r="AB24" s="17" t="s">
        <v>120</v>
      </c>
      <c r="AC24" s="17">
        <v>1</v>
      </c>
      <c r="AD24" s="32">
        <v>11</v>
      </c>
      <c r="AE24" s="27">
        <f t="shared" si="5"/>
        <v>4</v>
      </c>
      <c r="AF24" s="17" t="s">
        <v>120</v>
      </c>
      <c r="AG24" s="17">
        <v>1</v>
      </c>
      <c r="AH24" s="22">
        <v>12.166666666666666</v>
      </c>
      <c r="AI24" s="23">
        <f t="shared" si="6"/>
        <v>3</v>
      </c>
      <c r="AJ24" s="17" t="s">
        <v>120</v>
      </c>
      <c r="AK24" s="17">
        <v>2</v>
      </c>
      <c r="AL24" s="22">
        <f t="shared" si="7"/>
        <v>9.1559333333333335</v>
      </c>
      <c r="AM24" s="21">
        <f t="shared" si="8"/>
        <v>25</v>
      </c>
      <c r="AN24" s="7" t="s">
        <v>128</v>
      </c>
      <c r="AO24" s="7" t="s">
        <v>120</v>
      </c>
      <c r="AP24" s="7">
        <v>2</v>
      </c>
      <c r="AQ24" s="28">
        <v>10</v>
      </c>
      <c r="AR24" s="29">
        <f t="shared" si="9"/>
        <v>5</v>
      </c>
      <c r="AS24" s="8" t="s">
        <v>120</v>
      </c>
      <c r="AT24" s="18">
        <v>2</v>
      </c>
      <c r="AU24" s="28">
        <v>12</v>
      </c>
      <c r="AV24" s="29">
        <f t="shared" si="10"/>
        <v>4</v>
      </c>
      <c r="AW24" s="17" t="s">
        <v>120</v>
      </c>
      <c r="AX24" s="17">
        <v>1</v>
      </c>
      <c r="AY24" s="22">
        <v>10</v>
      </c>
      <c r="AZ24" s="23">
        <f t="shared" si="11"/>
        <v>5</v>
      </c>
      <c r="BA24" s="17" t="s">
        <v>120</v>
      </c>
      <c r="BB24" s="17">
        <v>2</v>
      </c>
      <c r="BC24" s="22">
        <v>12</v>
      </c>
      <c r="BD24" s="23">
        <f t="shared" si="12"/>
        <v>4</v>
      </c>
      <c r="BE24" s="17" t="s">
        <v>120</v>
      </c>
      <c r="BF24" s="17">
        <v>1</v>
      </c>
      <c r="BG24" s="22">
        <v>11.5</v>
      </c>
      <c r="BH24" s="23">
        <f t="shared" si="13"/>
        <v>4</v>
      </c>
      <c r="BI24" s="17" t="s">
        <v>120</v>
      </c>
      <c r="BJ24" s="17">
        <v>2</v>
      </c>
      <c r="BK24" s="22">
        <v>13</v>
      </c>
      <c r="BL24" s="23">
        <f t="shared" si="14"/>
        <v>4</v>
      </c>
      <c r="BM24" s="17" t="s">
        <v>120</v>
      </c>
      <c r="BN24" s="17">
        <v>1</v>
      </c>
      <c r="BO24" s="22">
        <v>11.5</v>
      </c>
      <c r="BP24" s="17">
        <f t="shared" si="15"/>
        <v>4</v>
      </c>
      <c r="BQ24" s="7" t="s">
        <v>120</v>
      </c>
      <c r="BR24" s="17">
        <v>1</v>
      </c>
      <c r="BS24" s="22">
        <f t="shared" si="16"/>
        <v>11.333333333333334</v>
      </c>
      <c r="BT24" s="23">
        <f t="shared" si="17"/>
        <v>30</v>
      </c>
      <c r="BU24" s="7" t="s">
        <v>127</v>
      </c>
      <c r="BV24" s="7" t="s">
        <v>120</v>
      </c>
      <c r="BW24" s="31">
        <v>2</v>
      </c>
      <c r="BX24" s="21">
        <f t="shared" si="18"/>
        <v>55</v>
      </c>
      <c r="BY24" s="7" t="s">
        <v>130</v>
      </c>
    </row>
    <row r="25" spans="1:77" ht="16.5" x14ac:dyDescent="0.3">
      <c r="A25" s="11">
        <v>12</v>
      </c>
      <c r="B25" s="11" t="s">
        <v>75</v>
      </c>
      <c r="C25" s="11" t="s">
        <v>104</v>
      </c>
      <c r="D25" s="9" t="s">
        <v>76</v>
      </c>
      <c r="E25" s="9" t="s">
        <v>77</v>
      </c>
      <c r="F25" s="13">
        <v>37285</v>
      </c>
      <c r="G25" s="12" t="s">
        <v>78</v>
      </c>
      <c r="H25" s="8" t="s">
        <v>97</v>
      </c>
      <c r="I25" s="8" t="s">
        <v>121</v>
      </c>
      <c r="J25" s="22">
        <v>11.8125</v>
      </c>
      <c r="K25" s="23">
        <f t="shared" si="0"/>
        <v>4</v>
      </c>
      <c r="L25" s="18" t="s">
        <v>120</v>
      </c>
      <c r="M25" s="17">
        <v>1</v>
      </c>
      <c r="N25" s="22">
        <v>11.684000000000001</v>
      </c>
      <c r="O25" s="23">
        <f t="shared" si="1"/>
        <v>4</v>
      </c>
      <c r="P25" s="17" t="s">
        <v>120</v>
      </c>
      <c r="Q25" s="17">
        <v>1</v>
      </c>
      <c r="R25" s="22">
        <v>11.040000000000001</v>
      </c>
      <c r="S25" s="23">
        <f t="shared" si="2"/>
        <v>5</v>
      </c>
      <c r="T25" s="17" t="s">
        <v>120</v>
      </c>
      <c r="U25" s="17">
        <v>2</v>
      </c>
      <c r="V25" s="24">
        <v>11.494</v>
      </c>
      <c r="W25" s="25">
        <f t="shared" si="3"/>
        <v>6</v>
      </c>
      <c r="X25" s="7" t="s">
        <v>120</v>
      </c>
      <c r="Y25" s="17">
        <v>1</v>
      </c>
      <c r="Z25" s="22">
        <v>11.95</v>
      </c>
      <c r="AA25" s="23">
        <f t="shared" si="4"/>
        <v>4</v>
      </c>
      <c r="AB25" s="17" t="s">
        <v>120</v>
      </c>
      <c r="AC25" s="17">
        <v>2</v>
      </c>
      <c r="AD25" s="32">
        <v>11</v>
      </c>
      <c r="AE25" s="27">
        <f t="shared" si="5"/>
        <v>4</v>
      </c>
      <c r="AF25" s="17" t="s">
        <v>120</v>
      </c>
      <c r="AG25" s="17">
        <v>1</v>
      </c>
      <c r="AH25" s="22">
        <v>15</v>
      </c>
      <c r="AI25" s="23">
        <f t="shared" si="6"/>
        <v>3</v>
      </c>
      <c r="AJ25" s="17" t="s">
        <v>120</v>
      </c>
      <c r="AK25" s="17">
        <v>2</v>
      </c>
      <c r="AL25" s="22">
        <f t="shared" si="7"/>
        <v>11.831666666666667</v>
      </c>
      <c r="AM25" s="21">
        <f t="shared" si="8"/>
        <v>30</v>
      </c>
      <c r="AN25" s="7" t="s">
        <v>127</v>
      </c>
      <c r="AO25" s="7" t="s">
        <v>120</v>
      </c>
      <c r="AP25" s="7">
        <v>2</v>
      </c>
      <c r="AQ25" s="28">
        <v>10.38</v>
      </c>
      <c r="AR25" s="29">
        <f t="shared" si="9"/>
        <v>5</v>
      </c>
      <c r="AS25" s="8" t="s">
        <v>120</v>
      </c>
      <c r="AT25" s="18">
        <v>2</v>
      </c>
      <c r="AU25" s="28">
        <v>12.75</v>
      </c>
      <c r="AV25" s="29">
        <f t="shared" si="10"/>
        <v>4</v>
      </c>
      <c r="AW25" s="17" t="s">
        <v>120</v>
      </c>
      <c r="AX25" s="17">
        <v>1</v>
      </c>
      <c r="AY25" s="22">
        <v>10</v>
      </c>
      <c r="AZ25" s="23">
        <f t="shared" si="11"/>
        <v>5</v>
      </c>
      <c r="BA25" s="17" t="s">
        <v>120</v>
      </c>
      <c r="BB25" s="17">
        <v>2</v>
      </c>
      <c r="BC25" s="22">
        <v>14</v>
      </c>
      <c r="BD25" s="23">
        <f t="shared" si="12"/>
        <v>4</v>
      </c>
      <c r="BE25" s="17" t="s">
        <v>120</v>
      </c>
      <c r="BF25" s="17">
        <v>1</v>
      </c>
      <c r="BG25" s="22">
        <v>11.414999999999999</v>
      </c>
      <c r="BH25" s="23">
        <f t="shared" si="13"/>
        <v>4</v>
      </c>
      <c r="BI25" s="17" t="s">
        <v>120</v>
      </c>
      <c r="BJ25" s="17">
        <v>1</v>
      </c>
      <c r="BK25" s="22">
        <v>13</v>
      </c>
      <c r="BL25" s="23">
        <f t="shared" si="14"/>
        <v>4</v>
      </c>
      <c r="BM25" s="17" t="s">
        <v>120</v>
      </c>
      <c r="BN25" s="17">
        <v>1</v>
      </c>
      <c r="BO25" s="22">
        <v>12.5</v>
      </c>
      <c r="BP25" s="17">
        <f t="shared" si="15"/>
        <v>4</v>
      </c>
      <c r="BQ25" s="7" t="s">
        <v>120</v>
      </c>
      <c r="BR25" s="17">
        <v>1</v>
      </c>
      <c r="BS25" s="22">
        <f t="shared" si="16"/>
        <v>11.885333333333334</v>
      </c>
      <c r="BT25" s="23">
        <f t="shared" si="17"/>
        <v>30</v>
      </c>
      <c r="BU25" s="7" t="s">
        <v>127</v>
      </c>
      <c r="BV25" s="7" t="s">
        <v>120</v>
      </c>
      <c r="BW25" s="31">
        <v>2</v>
      </c>
      <c r="BX25" s="21">
        <f t="shared" si="18"/>
        <v>60</v>
      </c>
      <c r="BY25" s="7" t="s">
        <v>127</v>
      </c>
    </row>
    <row r="26" spans="1:77" ht="16.5" x14ac:dyDescent="0.3">
      <c r="A26" s="8">
        <v>13</v>
      </c>
      <c r="B26" s="8" t="s">
        <v>79</v>
      </c>
      <c r="C26" s="8" t="s">
        <v>80</v>
      </c>
      <c r="D26" s="9" t="s">
        <v>81</v>
      </c>
      <c r="E26" s="9" t="s">
        <v>82</v>
      </c>
      <c r="F26" s="13">
        <v>36388</v>
      </c>
      <c r="G26" s="12" t="s">
        <v>83</v>
      </c>
      <c r="H26" s="8" t="s">
        <v>97</v>
      </c>
      <c r="I26" s="8" t="s">
        <v>121</v>
      </c>
      <c r="J26" s="22">
        <v>10.774999999999999</v>
      </c>
      <c r="K26" s="23">
        <f t="shared" si="0"/>
        <v>4</v>
      </c>
      <c r="L26" s="18" t="s">
        <v>120</v>
      </c>
      <c r="M26" s="17">
        <v>1</v>
      </c>
      <c r="N26" s="22">
        <v>10.533999999999999</v>
      </c>
      <c r="O26" s="23">
        <f t="shared" si="1"/>
        <v>4</v>
      </c>
      <c r="P26" s="17" t="s">
        <v>120</v>
      </c>
      <c r="Q26" s="17">
        <v>1</v>
      </c>
      <c r="R26" s="22">
        <v>12.36</v>
      </c>
      <c r="S26" s="23">
        <f t="shared" si="2"/>
        <v>5</v>
      </c>
      <c r="T26" s="17" t="s">
        <v>120</v>
      </c>
      <c r="U26" s="17">
        <v>2</v>
      </c>
      <c r="V26" s="22">
        <v>12.791666666666666</v>
      </c>
      <c r="W26" s="25">
        <f t="shared" si="3"/>
        <v>6</v>
      </c>
      <c r="X26" s="7" t="s">
        <v>120</v>
      </c>
      <c r="Y26" s="17">
        <v>2</v>
      </c>
      <c r="Z26" s="22">
        <v>10.675000000000001</v>
      </c>
      <c r="AA26" s="23">
        <f t="shared" si="4"/>
        <v>4</v>
      </c>
      <c r="AB26" s="17" t="s">
        <v>120</v>
      </c>
      <c r="AC26" s="17">
        <v>1</v>
      </c>
      <c r="AD26" s="32">
        <v>11</v>
      </c>
      <c r="AE26" s="27">
        <f t="shared" si="5"/>
        <v>4</v>
      </c>
      <c r="AF26" s="17" t="s">
        <v>120</v>
      </c>
      <c r="AG26" s="17">
        <v>1</v>
      </c>
      <c r="AH26" s="24">
        <v>10.833333333333334</v>
      </c>
      <c r="AI26" s="23">
        <f t="shared" si="6"/>
        <v>3</v>
      </c>
      <c r="AJ26" s="17" t="s">
        <v>120</v>
      </c>
      <c r="AK26" s="17">
        <v>1</v>
      </c>
      <c r="AL26" s="22">
        <f t="shared" si="7"/>
        <v>11.432866666666666</v>
      </c>
      <c r="AM26" s="21">
        <f t="shared" si="8"/>
        <v>30</v>
      </c>
      <c r="AN26" s="7" t="s">
        <v>127</v>
      </c>
      <c r="AO26" s="7" t="s">
        <v>120</v>
      </c>
      <c r="AP26" s="7">
        <v>2</v>
      </c>
      <c r="AQ26" s="28">
        <v>11.62</v>
      </c>
      <c r="AR26" s="29">
        <f t="shared" si="9"/>
        <v>5</v>
      </c>
      <c r="AS26" s="8" t="s">
        <v>120</v>
      </c>
      <c r="AT26" s="18">
        <v>1</v>
      </c>
      <c r="AU26" s="28">
        <v>14</v>
      </c>
      <c r="AV26" s="29">
        <f t="shared" si="10"/>
        <v>4</v>
      </c>
      <c r="AW26" s="17" t="s">
        <v>120</v>
      </c>
      <c r="AX26" s="17">
        <v>1</v>
      </c>
      <c r="AY26" s="22">
        <v>10</v>
      </c>
      <c r="AZ26" s="23">
        <f t="shared" si="11"/>
        <v>5</v>
      </c>
      <c r="BA26" s="17" t="s">
        <v>120</v>
      </c>
      <c r="BB26" s="17">
        <v>2</v>
      </c>
      <c r="BC26" s="22">
        <v>13.666666666666666</v>
      </c>
      <c r="BD26" s="23">
        <f t="shared" si="12"/>
        <v>4</v>
      </c>
      <c r="BE26" s="17" t="s">
        <v>120</v>
      </c>
      <c r="BF26" s="17">
        <v>1</v>
      </c>
      <c r="BG26" s="22">
        <v>13.79</v>
      </c>
      <c r="BH26" s="23">
        <f t="shared" si="13"/>
        <v>4</v>
      </c>
      <c r="BI26" s="17" t="s">
        <v>120</v>
      </c>
      <c r="BJ26" s="17">
        <v>1</v>
      </c>
      <c r="BK26" s="22">
        <v>13.75</v>
      </c>
      <c r="BL26" s="23">
        <f t="shared" si="14"/>
        <v>4</v>
      </c>
      <c r="BM26" s="17" t="s">
        <v>120</v>
      </c>
      <c r="BN26" s="17">
        <v>1</v>
      </c>
      <c r="BO26" s="22">
        <v>13</v>
      </c>
      <c r="BP26" s="17">
        <f t="shared" si="15"/>
        <v>4</v>
      </c>
      <c r="BQ26" s="7" t="s">
        <v>120</v>
      </c>
      <c r="BR26" s="17">
        <v>1</v>
      </c>
      <c r="BS26" s="22">
        <f t="shared" si="16"/>
        <v>12.697555555555555</v>
      </c>
      <c r="BT26" s="23">
        <f t="shared" si="17"/>
        <v>30</v>
      </c>
      <c r="BU26" s="7" t="s">
        <v>127</v>
      </c>
      <c r="BV26" s="7" t="s">
        <v>120</v>
      </c>
      <c r="BW26" s="31">
        <v>2</v>
      </c>
      <c r="BX26" s="21">
        <f t="shared" si="18"/>
        <v>60</v>
      </c>
      <c r="BY26" s="7" t="s">
        <v>127</v>
      </c>
    </row>
    <row r="27" spans="1:77" ht="16.5" x14ac:dyDescent="0.3">
      <c r="A27" s="8">
        <v>14</v>
      </c>
      <c r="B27" s="8" t="s">
        <v>84</v>
      </c>
      <c r="C27" s="8" t="s">
        <v>102</v>
      </c>
      <c r="D27" s="9" t="s">
        <v>85</v>
      </c>
      <c r="E27" s="9" t="s">
        <v>86</v>
      </c>
      <c r="F27" s="13">
        <v>36170</v>
      </c>
      <c r="G27" s="12" t="s">
        <v>87</v>
      </c>
      <c r="H27" s="8" t="s">
        <v>98</v>
      </c>
      <c r="I27" s="8" t="s">
        <v>121</v>
      </c>
      <c r="J27" s="22">
        <v>11.81</v>
      </c>
      <c r="K27" s="23">
        <f t="shared" si="0"/>
        <v>4</v>
      </c>
      <c r="L27" s="18" t="s">
        <v>120</v>
      </c>
      <c r="M27" s="17">
        <v>1</v>
      </c>
      <c r="N27" s="22">
        <v>11.375</v>
      </c>
      <c r="O27" s="23">
        <f t="shared" si="1"/>
        <v>4</v>
      </c>
      <c r="P27" s="17" t="s">
        <v>120</v>
      </c>
      <c r="Q27" s="17">
        <v>1</v>
      </c>
      <c r="R27" s="30">
        <v>12.52</v>
      </c>
      <c r="S27" s="23">
        <f t="shared" si="2"/>
        <v>5</v>
      </c>
      <c r="T27" s="17" t="s">
        <v>120</v>
      </c>
      <c r="U27" s="17">
        <v>1</v>
      </c>
      <c r="V27" s="24">
        <v>11.894</v>
      </c>
      <c r="W27" s="25">
        <f t="shared" si="3"/>
        <v>6</v>
      </c>
      <c r="X27" s="7" t="s">
        <v>120</v>
      </c>
      <c r="Y27" s="17">
        <v>1</v>
      </c>
      <c r="Z27" s="22">
        <v>10.95</v>
      </c>
      <c r="AA27" s="23">
        <f t="shared" si="4"/>
        <v>4</v>
      </c>
      <c r="AB27" s="17" t="s">
        <v>120</v>
      </c>
      <c r="AC27" s="17">
        <v>2</v>
      </c>
      <c r="AD27" s="32">
        <v>11</v>
      </c>
      <c r="AE27" s="27">
        <f t="shared" si="5"/>
        <v>4</v>
      </c>
      <c r="AF27" s="17" t="s">
        <v>120</v>
      </c>
      <c r="AG27" s="17">
        <v>1</v>
      </c>
      <c r="AH27" s="24">
        <v>12</v>
      </c>
      <c r="AI27" s="23">
        <f t="shared" si="6"/>
        <v>3</v>
      </c>
      <c r="AJ27" s="17" t="s">
        <v>120</v>
      </c>
      <c r="AK27" s="17">
        <v>1</v>
      </c>
      <c r="AL27" s="22">
        <f t="shared" si="7"/>
        <v>11.683466666666668</v>
      </c>
      <c r="AM27" s="21">
        <f t="shared" si="8"/>
        <v>30</v>
      </c>
      <c r="AN27" s="7" t="s">
        <v>127</v>
      </c>
      <c r="AO27" s="7" t="s">
        <v>120</v>
      </c>
      <c r="AP27" s="7">
        <v>1</v>
      </c>
      <c r="AQ27" s="28">
        <v>10.27</v>
      </c>
      <c r="AR27" s="29">
        <f t="shared" si="9"/>
        <v>5</v>
      </c>
      <c r="AS27" s="8" t="s">
        <v>120</v>
      </c>
      <c r="AT27" s="18">
        <v>1</v>
      </c>
      <c r="AU27" s="28">
        <v>12.25</v>
      </c>
      <c r="AV27" s="29">
        <f t="shared" si="10"/>
        <v>4</v>
      </c>
      <c r="AW27" s="17" t="s">
        <v>120</v>
      </c>
      <c r="AX27" s="17">
        <v>1</v>
      </c>
      <c r="AY27" s="22">
        <v>11.6</v>
      </c>
      <c r="AZ27" s="23">
        <f t="shared" si="11"/>
        <v>5</v>
      </c>
      <c r="BA27" s="17" t="s">
        <v>120</v>
      </c>
      <c r="BB27" s="17">
        <v>1</v>
      </c>
      <c r="BC27" s="22">
        <v>12.666666666666666</v>
      </c>
      <c r="BD27" s="23">
        <f t="shared" si="12"/>
        <v>4</v>
      </c>
      <c r="BE27" s="17" t="s">
        <v>120</v>
      </c>
      <c r="BF27" s="17">
        <v>1</v>
      </c>
      <c r="BG27" s="22">
        <v>13.25</v>
      </c>
      <c r="BH27" s="23">
        <f t="shared" si="13"/>
        <v>4</v>
      </c>
      <c r="BI27" s="17" t="s">
        <v>120</v>
      </c>
      <c r="BJ27" s="17">
        <v>1</v>
      </c>
      <c r="BK27" s="22">
        <v>12.75</v>
      </c>
      <c r="BL27" s="23">
        <f t="shared" si="14"/>
        <v>4</v>
      </c>
      <c r="BM27" s="17" t="s">
        <v>120</v>
      </c>
      <c r="BN27" s="17">
        <v>1</v>
      </c>
      <c r="BO27" s="22">
        <v>12.5</v>
      </c>
      <c r="BP27" s="17">
        <f t="shared" si="15"/>
        <v>4</v>
      </c>
      <c r="BQ27" s="7" t="s">
        <v>120</v>
      </c>
      <c r="BR27" s="17">
        <v>1</v>
      </c>
      <c r="BS27" s="22">
        <f t="shared" si="16"/>
        <v>12.100555555555555</v>
      </c>
      <c r="BT27" s="23">
        <f t="shared" si="17"/>
        <v>30</v>
      </c>
      <c r="BU27" s="7" t="s">
        <v>127</v>
      </c>
      <c r="BV27" s="7" t="s">
        <v>120</v>
      </c>
      <c r="BW27" s="31">
        <v>1</v>
      </c>
      <c r="BX27" s="21">
        <f t="shared" si="18"/>
        <v>60</v>
      </c>
      <c r="BY27" s="7" t="s">
        <v>127</v>
      </c>
    </row>
    <row r="28" spans="1:77" ht="16.5" x14ac:dyDescent="0.3">
      <c r="A28" s="8">
        <v>15</v>
      </c>
      <c r="B28" s="8" t="s">
        <v>88</v>
      </c>
      <c r="C28" s="8" t="s">
        <v>89</v>
      </c>
      <c r="D28" s="9" t="s">
        <v>90</v>
      </c>
      <c r="E28" s="9" t="s">
        <v>91</v>
      </c>
      <c r="F28" s="13">
        <v>35708</v>
      </c>
      <c r="G28" s="12" t="s">
        <v>92</v>
      </c>
      <c r="H28" s="8" t="s">
        <v>97</v>
      </c>
      <c r="I28" s="8" t="s">
        <v>121</v>
      </c>
      <c r="J28" s="22">
        <v>10.299999999999999</v>
      </c>
      <c r="K28" s="23">
        <f t="shared" si="0"/>
        <v>4</v>
      </c>
      <c r="L28" s="18" t="s">
        <v>120</v>
      </c>
      <c r="M28" s="17">
        <v>1</v>
      </c>
      <c r="N28" s="22">
        <v>11.850000000000001</v>
      </c>
      <c r="O28" s="23">
        <f t="shared" si="1"/>
        <v>4</v>
      </c>
      <c r="P28" s="17" t="s">
        <v>120</v>
      </c>
      <c r="Q28" s="17">
        <v>1</v>
      </c>
      <c r="R28" s="22">
        <v>13.1</v>
      </c>
      <c r="S28" s="23">
        <f t="shared" si="2"/>
        <v>5</v>
      </c>
      <c r="T28" s="17" t="s">
        <v>120</v>
      </c>
      <c r="U28" s="17">
        <v>2</v>
      </c>
      <c r="V28" s="22">
        <v>11.816666666666668</v>
      </c>
      <c r="W28" s="25">
        <f t="shared" si="3"/>
        <v>6</v>
      </c>
      <c r="X28" s="7" t="s">
        <v>120</v>
      </c>
      <c r="Y28" s="17">
        <v>2</v>
      </c>
      <c r="Z28" s="22">
        <v>10.65</v>
      </c>
      <c r="AA28" s="23">
        <f t="shared" si="4"/>
        <v>4</v>
      </c>
      <c r="AB28" s="17" t="s">
        <v>120</v>
      </c>
      <c r="AC28" s="17">
        <v>2</v>
      </c>
      <c r="AD28" s="32">
        <v>12.5</v>
      </c>
      <c r="AE28" s="27">
        <f t="shared" si="5"/>
        <v>4</v>
      </c>
      <c r="AF28" s="17" t="s">
        <v>120</v>
      </c>
      <c r="AG28" s="17">
        <v>1</v>
      </c>
      <c r="AH28" s="22">
        <v>11</v>
      </c>
      <c r="AI28" s="23">
        <f t="shared" si="6"/>
        <v>3</v>
      </c>
      <c r="AJ28" s="17" t="s">
        <v>120</v>
      </c>
      <c r="AK28" s="17">
        <v>2</v>
      </c>
      <c r="AL28" s="22">
        <f t="shared" si="7"/>
        <v>11.686666666666666</v>
      </c>
      <c r="AM28" s="21">
        <f t="shared" si="8"/>
        <v>30</v>
      </c>
      <c r="AN28" s="7" t="s">
        <v>127</v>
      </c>
      <c r="AO28" s="7" t="s">
        <v>120</v>
      </c>
      <c r="AP28" s="7">
        <v>2</v>
      </c>
      <c r="AQ28" s="28">
        <v>10</v>
      </c>
      <c r="AR28" s="29">
        <f t="shared" si="9"/>
        <v>5</v>
      </c>
      <c r="AS28" s="8" t="s">
        <v>120</v>
      </c>
      <c r="AT28" s="18">
        <v>2</v>
      </c>
      <c r="AU28" s="28">
        <v>12</v>
      </c>
      <c r="AV28" s="29">
        <f t="shared" si="10"/>
        <v>4</v>
      </c>
      <c r="AW28" s="17" t="s">
        <v>120</v>
      </c>
      <c r="AX28" s="17">
        <v>1</v>
      </c>
      <c r="AY28" s="22">
        <v>10</v>
      </c>
      <c r="AZ28" s="23">
        <f t="shared" si="11"/>
        <v>5</v>
      </c>
      <c r="BA28" s="17" t="s">
        <v>120</v>
      </c>
      <c r="BB28" s="17">
        <v>1</v>
      </c>
      <c r="BC28" s="22">
        <v>13.333333333333334</v>
      </c>
      <c r="BD28" s="23">
        <f t="shared" si="12"/>
        <v>4</v>
      </c>
      <c r="BE28" s="17" t="s">
        <v>120</v>
      </c>
      <c r="BF28" s="17">
        <v>1</v>
      </c>
      <c r="BG28" s="22">
        <v>13.54</v>
      </c>
      <c r="BH28" s="23">
        <f t="shared" si="13"/>
        <v>4</v>
      </c>
      <c r="BI28" s="17" t="s">
        <v>120</v>
      </c>
      <c r="BJ28" s="17">
        <v>1</v>
      </c>
      <c r="BK28" s="22">
        <v>12.75</v>
      </c>
      <c r="BL28" s="23">
        <f t="shared" si="14"/>
        <v>4</v>
      </c>
      <c r="BM28" s="17" t="s">
        <v>120</v>
      </c>
      <c r="BN28" s="17">
        <v>1</v>
      </c>
      <c r="BO28" s="22">
        <v>13.25</v>
      </c>
      <c r="BP28" s="17">
        <f t="shared" si="15"/>
        <v>4</v>
      </c>
      <c r="BQ28" s="7" t="s">
        <v>120</v>
      </c>
      <c r="BR28" s="17">
        <v>1</v>
      </c>
      <c r="BS28" s="22">
        <f t="shared" si="16"/>
        <v>11.983111111111111</v>
      </c>
      <c r="BT28" s="23">
        <f t="shared" si="17"/>
        <v>30</v>
      </c>
      <c r="BU28" s="7" t="s">
        <v>127</v>
      </c>
      <c r="BV28" s="7" t="s">
        <v>120</v>
      </c>
      <c r="BW28" s="31">
        <v>2</v>
      </c>
      <c r="BX28" s="21">
        <f t="shared" si="18"/>
        <v>60</v>
      </c>
      <c r="BY28" s="7" t="s">
        <v>127</v>
      </c>
    </row>
    <row r="29" spans="1:77" ht="16.5" x14ac:dyDescent="0.3">
      <c r="A29" s="8">
        <v>16</v>
      </c>
      <c r="B29" s="8" t="s">
        <v>93</v>
      </c>
      <c r="C29" s="8" t="s">
        <v>100</v>
      </c>
      <c r="D29" s="9" t="s">
        <v>94</v>
      </c>
      <c r="E29" s="9" t="s">
        <v>95</v>
      </c>
      <c r="F29" s="13">
        <v>37205</v>
      </c>
      <c r="G29" s="12" t="s">
        <v>96</v>
      </c>
      <c r="H29" s="8" t="s">
        <v>98</v>
      </c>
      <c r="I29" s="8" t="s">
        <v>121</v>
      </c>
      <c r="J29" s="22">
        <v>10.774999999999999</v>
      </c>
      <c r="K29" s="23">
        <f t="shared" si="0"/>
        <v>4</v>
      </c>
      <c r="L29" s="18" t="s">
        <v>120</v>
      </c>
      <c r="M29" s="17">
        <v>2</v>
      </c>
      <c r="N29" s="22">
        <v>11.666</v>
      </c>
      <c r="O29" s="23">
        <f t="shared" si="1"/>
        <v>4</v>
      </c>
      <c r="P29" s="17" t="s">
        <v>120</v>
      </c>
      <c r="Q29" s="17">
        <v>1</v>
      </c>
      <c r="R29" s="22">
        <v>12.120000000000001</v>
      </c>
      <c r="S29" s="23">
        <f t="shared" si="2"/>
        <v>5</v>
      </c>
      <c r="T29" s="17" t="s">
        <v>120</v>
      </c>
      <c r="U29" s="17">
        <v>2</v>
      </c>
      <c r="V29" s="22">
        <v>12.583333333333334</v>
      </c>
      <c r="W29" s="25">
        <f t="shared" si="3"/>
        <v>6</v>
      </c>
      <c r="X29" s="7" t="s">
        <v>120</v>
      </c>
      <c r="Y29" s="17">
        <v>2</v>
      </c>
      <c r="Z29" s="22">
        <v>10.612500000000001</v>
      </c>
      <c r="AA29" s="23">
        <f t="shared" si="4"/>
        <v>4</v>
      </c>
      <c r="AB29" s="17" t="s">
        <v>120</v>
      </c>
      <c r="AC29" s="17">
        <v>2</v>
      </c>
      <c r="AD29" s="32">
        <v>12.5</v>
      </c>
      <c r="AE29" s="27">
        <f t="shared" si="5"/>
        <v>4</v>
      </c>
      <c r="AF29" s="17" t="s">
        <v>120</v>
      </c>
      <c r="AG29" s="17">
        <v>1</v>
      </c>
      <c r="AH29" s="22">
        <v>12.5</v>
      </c>
      <c r="AI29" s="23">
        <f t="shared" si="6"/>
        <v>3</v>
      </c>
      <c r="AJ29" s="17" t="s">
        <v>120</v>
      </c>
      <c r="AK29" s="17">
        <v>2</v>
      </c>
      <c r="AL29" s="22">
        <f t="shared" si="7"/>
        <v>11.860466666666666</v>
      </c>
      <c r="AM29" s="21">
        <f t="shared" si="8"/>
        <v>30</v>
      </c>
      <c r="AN29" s="7" t="s">
        <v>127</v>
      </c>
      <c r="AO29" s="7" t="s">
        <v>120</v>
      </c>
      <c r="AP29" s="7">
        <v>2</v>
      </c>
      <c r="AQ29" s="28">
        <v>11.45</v>
      </c>
      <c r="AR29" s="29">
        <f t="shared" si="9"/>
        <v>5</v>
      </c>
      <c r="AS29" s="8" t="s">
        <v>120</v>
      </c>
      <c r="AT29" s="18">
        <v>2</v>
      </c>
      <c r="AU29" s="28">
        <v>11.5</v>
      </c>
      <c r="AV29" s="29">
        <f t="shared" si="10"/>
        <v>4</v>
      </c>
      <c r="AW29" s="17" t="s">
        <v>120</v>
      </c>
      <c r="AX29" s="17">
        <v>1</v>
      </c>
      <c r="AY29" s="22">
        <v>7.6</v>
      </c>
      <c r="AZ29" s="23">
        <f t="shared" si="11"/>
        <v>0</v>
      </c>
      <c r="BA29" s="17" t="s">
        <v>120</v>
      </c>
      <c r="BB29" s="17">
        <v>2</v>
      </c>
      <c r="BC29" s="22">
        <v>10</v>
      </c>
      <c r="BD29" s="23">
        <f t="shared" si="12"/>
        <v>4</v>
      </c>
      <c r="BE29" s="17" t="s">
        <v>120</v>
      </c>
      <c r="BF29" s="17">
        <v>1</v>
      </c>
      <c r="BG29" s="22">
        <v>10.79</v>
      </c>
      <c r="BH29" s="23">
        <f t="shared" si="13"/>
        <v>4</v>
      </c>
      <c r="BI29" s="17" t="s">
        <v>120</v>
      </c>
      <c r="BJ29" s="17">
        <v>1</v>
      </c>
      <c r="BK29" s="22">
        <v>13.75</v>
      </c>
      <c r="BL29" s="23">
        <f t="shared" si="14"/>
        <v>4</v>
      </c>
      <c r="BM29" s="17" t="s">
        <v>120</v>
      </c>
      <c r="BN29" s="17">
        <v>1</v>
      </c>
      <c r="BO29" s="22">
        <v>10</v>
      </c>
      <c r="BP29" s="17">
        <f t="shared" si="15"/>
        <v>4</v>
      </c>
      <c r="BQ29" s="7" t="s">
        <v>120</v>
      </c>
      <c r="BR29" s="17">
        <v>1</v>
      </c>
      <c r="BS29" s="22">
        <f t="shared" si="16"/>
        <v>10.646999999999998</v>
      </c>
      <c r="BT29" s="23">
        <f t="shared" si="17"/>
        <v>25</v>
      </c>
      <c r="BU29" s="7" t="s">
        <v>128</v>
      </c>
      <c r="BV29" s="7" t="s">
        <v>120</v>
      </c>
      <c r="BW29" s="31">
        <v>2</v>
      </c>
      <c r="BX29" s="21">
        <f t="shared" si="18"/>
        <v>55</v>
      </c>
      <c r="BY29" s="7" t="s">
        <v>130</v>
      </c>
    </row>
  </sheetData>
  <mergeCells count="25">
    <mergeCell ref="B2:X2"/>
    <mergeCell ref="E4:M4"/>
    <mergeCell ref="E5:M5"/>
    <mergeCell ref="E6:M6"/>
    <mergeCell ref="E7:M7"/>
    <mergeCell ref="E8:M8"/>
    <mergeCell ref="AL12:AP12"/>
    <mergeCell ref="AQ12:AT12"/>
    <mergeCell ref="AU12:AX12"/>
    <mergeCell ref="AY12:BB12"/>
    <mergeCell ref="J11:AP11"/>
    <mergeCell ref="J12:M12"/>
    <mergeCell ref="N12:Q12"/>
    <mergeCell ref="R12:U12"/>
    <mergeCell ref="V12:Y12"/>
    <mergeCell ref="Z12:AC12"/>
    <mergeCell ref="AD12:AG12"/>
    <mergeCell ref="AH12:AK12"/>
    <mergeCell ref="BX11:BY12"/>
    <mergeCell ref="BC12:BF12"/>
    <mergeCell ref="BG12:BJ12"/>
    <mergeCell ref="BK12:BN12"/>
    <mergeCell ref="BO12:BR12"/>
    <mergeCell ref="BS12:BW12"/>
    <mergeCell ref="AQ11:B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KOUADIO C</dc:creator>
  <cp:lastModifiedBy>ARTHUR OSCAR</cp:lastModifiedBy>
  <dcterms:created xsi:type="dcterms:W3CDTF">2024-08-20T08:36:01Z</dcterms:created>
  <dcterms:modified xsi:type="dcterms:W3CDTF">2024-09-05T23:15:08Z</dcterms:modified>
</cp:coreProperties>
</file>